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,01,2019" sheetId="1" r:id="rId1"/>
  </sheets>
  <definedNames/>
  <calcPr fullCalcOnLoad="1"/>
</workbook>
</file>

<file path=xl/sharedStrings.xml><?xml version="1.0" encoding="utf-8"?>
<sst xmlns="http://schemas.openxmlformats.org/spreadsheetml/2006/main" count="359" uniqueCount="328">
  <si>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</si>
  <si>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</si>
  <si>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</si>
  <si>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</si>
  <si>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</si>
  <si>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</si>
  <si>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</si>
  <si>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</si>
  <si>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</si>
  <si>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</si>
  <si>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</si>
  <si>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</si>
  <si>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</si>
  <si>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</si>
  <si>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</si>
  <si>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</si>
  <si>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</si>
  <si>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Единый налог на вмененный доход для отдельных видов деятельности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</si>
  <si>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</si>
  <si>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</si>
  <si>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</si>
  <si>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</si>
  <si>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</si>
  <si>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</si>
  <si>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</si>
  <si>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</si>
  <si>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</si>
  <si>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</si>
  <si>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</si>
  <si>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</si>
  <si>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</si>
  <si>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</si>
  <si>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</si>
  <si>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</si>
  <si>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</si>
  <si>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Прочие межбюджетные трансферты, передаваемые бюджетам городских округов 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</si>
  <si>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</si>
  <si>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</si>
  <si>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Доходы от продажи земельных участков, находящегося в государственной и муниципальной собственности (за исключением земельных участков автономных учреждений)</t>
  </si>
  <si>
    <t>Денежные взыскания (штрафы) за нарушения законодательства об охране и использовании животного мира</t>
  </si>
  <si>
    <t>Дотации бюджетам городских округов на поддержку мер по обеспечению сбалансированности бюджетов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</si>
  <si>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</si>
  <si>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ВОЗВРАТ ОСТАТКОВ СУБСИДИЙ, СУБВЕНЦИЙ И ИНЫХ МЕЖБЮДЖЕТНЫХ ТРАНСФЕРТОВ, ИМЕЮЩИХ ЦЕЛЕВОЕ НАЗНАЧЕНИЕ, ПРОШЛЫХ ЛЕТ</t>
  </si>
  <si>
    <t>000 100 00000 00 0000 000</t>
  </si>
  <si>
    <t>000 101 00000 00 0000 000</t>
  </si>
  <si>
    <t>000 101 02000 01 0000 110</t>
  </si>
  <si>
    <t>000 101 02010 01 0000 110</t>
  </si>
  <si>
    <t>000 101 02020 01 0000 110</t>
  </si>
  <si>
    <t>000 101 02030 01 0000 110</t>
  </si>
  <si>
    <t>000 105 00000 00 0000 000</t>
  </si>
  <si>
    <t>000 105 02000 02 0000 110</t>
  </si>
  <si>
    <t>000 105 03000 01 0000 110</t>
  </si>
  <si>
    <t>000 106 00000 00 0000 000</t>
  </si>
  <si>
    <t>000 106 01000 00 0000 110</t>
  </si>
  <si>
    <t>000 106 01020 04 0000 110</t>
  </si>
  <si>
    <t>000 106 06000 00 0000 110</t>
  </si>
  <si>
    <t>000 108 00000 00 0000 000</t>
  </si>
  <si>
    <t>000 108 03000 01 0000 110</t>
  </si>
  <si>
    <t>000 108 03010 01 0000 110</t>
  </si>
  <si>
    <t>000 111 00000 00 0000 000</t>
  </si>
  <si>
    <t>000 111 05000 00 0000 120</t>
  </si>
  <si>
    <t>000 111 05010 00 0000 120</t>
  </si>
  <si>
    <t>000 112 00000 00 0000 000</t>
  </si>
  <si>
    <t>000 112 01000 01 0000 120</t>
  </si>
  <si>
    <t>000 114 00000 00 0000 000</t>
  </si>
  <si>
    <t>000 114 01000 00 0000 410</t>
  </si>
  <si>
    <t>000 114 01040 04 0000 410</t>
  </si>
  <si>
    <t>000 114 06000 00 0000 430</t>
  </si>
  <si>
    <t>000 114 06010 00 0000 430</t>
  </si>
  <si>
    <t>000 114 06012 04 0000 430</t>
  </si>
  <si>
    <t>000 114 06020 00 0000 430</t>
  </si>
  <si>
    <t>000 114 06024 04 0000 430</t>
  </si>
  <si>
    <t>000 116 00000 00 0000 000</t>
  </si>
  <si>
    <t>000 116 03000 00 0000 140</t>
  </si>
  <si>
    <t>000 116 25000 01 0000 140</t>
  </si>
  <si>
    <t>000 116 25030 01 0000 140</t>
  </si>
  <si>
    <t>000 116 28000 01 0000 140</t>
  </si>
  <si>
    <t>000 116 90040 04 0000 140</t>
  </si>
  <si>
    <t>000 200 00000 00 0000 000</t>
  </si>
  <si>
    <t>000 202 00000 00 0000 000</t>
  </si>
  <si>
    <t>000 219 00000 00 0000 000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</si>
  <si>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</si>
  <si>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 адвокатские кабинеты т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</si>
  <si>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</si>
  <si>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000 111 05012 04 0000 120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</si>
  <si>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</si>
  <si>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</si>
  <si>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</si>
  <si>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</si>
  <si>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000 1 16 25060 01 0000 140</t>
  </si>
  <si>
    <t xml:space="preserve">Денежные взыскания (штрафы) за нарушение земельного законодательства </t>
  </si>
  <si>
    <t>000 1 16 37030 04 0000 140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</si>
  <si>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</si>
  <si>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 xml:space="preserve">Прочие субвенции бюджетам городских округов </t>
  </si>
  <si>
    <t>000 207 00000 00 0000 151</t>
  </si>
  <si>
    <t>000 2 07 04000 04 0000 180</t>
  </si>
  <si>
    <t>ПРОЧИЕ БЕЗВОЗМЕЗДНЫЕ ПОСТУПЛЕНИЯ</t>
  </si>
  <si>
    <t>Прочие безвозмездные поступления в бюджеты городских округов</t>
  </si>
  <si>
    <t>000 116 43000 01 0000 140</t>
  </si>
  <si>
    <t>000 1 05 04000 02 0000 110</t>
  </si>
  <si>
    <t>Налог, уплачиваемый в связи с применением патентной системы налогообложения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</si>
  <si>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</si>
  <si>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</si>
  <si>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</si>
  <si>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</si>
  <si>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</si>
  <si>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</si>
  <si>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</si>
  <si>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</si>
  <si>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</si>
  <si>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дифференцированнных нормативов отчислений в местные бюджеты</t>
  </si>
  <si>
    <t>000 103 02000 0000 00000</t>
  </si>
  <si>
    <t>000 103 02230 0000 00000</t>
  </si>
  <si>
    <t>000 103 02230 01 0000 000</t>
  </si>
  <si>
    <t>000 103 02240 01 0000 000</t>
  </si>
  <si>
    <t>000 103 02250 01 0000 000</t>
  </si>
  <si>
    <t>ПРОЧИЕ НЕНАЛОГОВЫЕ  ДОХОДЫ</t>
  </si>
  <si>
    <t>Прочие неналоговые доходы местных бюджетов</t>
  </si>
  <si>
    <t>000  117 05040 04 0000 180</t>
  </si>
  <si>
    <t>000 117 05000 00 0000 000</t>
  </si>
  <si>
    <t>НАЛОГИ НА  ТОВАРЫ (РАБОТЫ,УСЛУГИ), РЕАЛИЗУЕМЫЕ НА ТЕРРИТОРИИ РОССИЙСКОЙ  ФЕДЕРАЦИИ</t>
  </si>
  <si>
    <t>Акцизы по  подакцизным  товарам  (продукции), производимым на территории Российской Федерации</t>
  </si>
  <si>
    <t>Земельный налог с физических лиц, обладающих земельным участком, расположенным в границах городских округов</t>
  </si>
  <si>
    <t>000 106 06042 04 0000 110</t>
  </si>
  <si>
    <t xml:space="preserve">Земельный налог с физических лиц </t>
  </si>
  <si>
    <t>000 106 0640 00 0000 110</t>
  </si>
  <si>
    <t>Земельный налог с организаций, обладающих  земельным участком, расположенным в границах городских округов</t>
  </si>
  <si>
    <t>000 106 06032 04 0000 110</t>
  </si>
  <si>
    <t>Земельный налог с организаций</t>
  </si>
  <si>
    <t>000 106 06030 00 0000 110</t>
  </si>
  <si>
    <t>000 116 30030 01 0000 140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</si>
  <si>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</si>
  <si>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</si>
  <si>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Суммы по искам о возмещении вреда, причиненного окружающей среде, подлежащие зачислению в бюджеты городских округов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</si>
  <si>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</si>
  <si>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</si>
  <si>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</si>
  <si>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</si>
  <si>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000 114 06312 04 0000 430</t>
  </si>
  <si>
    <t>000 114 06310 00 0000 430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</si>
  <si>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</si>
  <si>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</si>
  <si>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</si>
  <si>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000 116 25050 01 0000 140</t>
  </si>
  <si>
    <t>Денежные взыскания (штрафы) за нарушение законодательства в области охраны окружающей среды</t>
  </si>
  <si>
    <t>000 202 10000 00 0000 151</t>
  </si>
  <si>
    <t>000 202 15002 04 0000 151</t>
  </si>
  <si>
    <t>000 202 20000 00 0000 151</t>
  </si>
  <si>
    <t>000 2 02 20216 04 0000 151</t>
  </si>
  <si>
    <t>000 2 02 29999 04 0000 151</t>
  </si>
  <si>
    <t>000 2 02 30029 04 0000 151</t>
  </si>
  <si>
    <t>000 2 02 35930 04 0000 151</t>
  </si>
  <si>
    <t>000 2 02 35082 04 0000 151</t>
  </si>
  <si>
    <t>000 2 02 39999 04 0000 151</t>
  </si>
  <si>
    <t>000 202 40000 00 0000 151</t>
  </si>
  <si>
    <t>000 2 02 49999 04 0000 151</t>
  </si>
  <si>
    <t>000 204 00000 00 0000 151</t>
  </si>
  <si>
    <t>БЕЗВОЗМЕЗДНЫЕ ПОСТУПЛЕНИЯ ОТ  НЕГОСУДАРСТВЕННЫХ ОРГАНИЗАЦИЙ</t>
  </si>
  <si>
    <t>Прочие безвозмездные поступления от негосударственных организаций в бюджеты городских округов</t>
  </si>
  <si>
    <t>000 2 04 04000 04 0000 180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</si>
  <si>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</si>
  <si>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</si>
  <si>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тыс.руб.</t>
  </si>
  <si>
    <t>Денежные взыскания (штрафы) за нарушения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</si>
  <si>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</si>
  <si>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000 2 02 25027 04 0000 151</t>
  </si>
  <si>
    <t>Субсидии бюджетам городских округов на реализацию мероприятий государственной программы Российской Федерации «Доступная среда»  на 2011-2020 годы»</t>
  </si>
  <si>
    <t>000 2 02 25555 04 0000 151</t>
  </si>
  <si>
    <t>Субсидия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</si>
  <si>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Прочие субсидии бюджетам городских округов </t>
  </si>
  <si>
    <t>000 2 02 30000 00 0000 151</t>
  </si>
  <si>
    <t xml:space="preserve">Субвенции бюджетам бюджетной системы Российской Федерации 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</si>
  <si>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</si>
  <si>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</si>
  <si>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</si>
  <si>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</si>
  <si>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000 116 33040 04 0000 140</t>
  </si>
  <si>
    <t>000 116 35020 04 0000 140</t>
  </si>
  <si>
    <t>000 1 14 13000 00 0000 410</t>
  </si>
  <si>
    <t xml:space="preserve">Доходы от приватизации имущества, находящегося в государственной и муниципалньой собственности 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</si>
  <si>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</si>
  <si>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</si>
  <si>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000 1 16 03010 01 0000 140</t>
  </si>
  <si>
    <t>000 1 16 03030 01 0000 140</t>
  </si>
  <si>
    <t>000 1 16 06000 01 0000 140</t>
  </si>
  <si>
    <t>000 1 16 18040 04 0000 140</t>
  </si>
  <si>
    <t>Денежные взыскания (штрафы) за нарушение бюджетного законодательства (в части бюджетов городских округов)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</si>
  <si>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</si>
  <si>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спиртосодержащей, табачной продукции</t>
  </si>
  <si>
    <t>000 202 19999 04 0000 151</t>
  </si>
  <si>
    <t xml:space="preserve">Прочие дотации бюджетам городских округов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</si>
  <si>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</si>
  <si>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</si>
  <si>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</si>
  <si>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</si>
  <si>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</si>
  <si>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</si>
  <si>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</si>
  <si>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</si>
  <si>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</si>
  <si>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</si>
  <si>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</si>
  <si>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</si>
  <si>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</si>
  <si>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</si>
  <si>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</si>
  <si>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</si>
  <si>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</si>
  <si>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</si>
  <si>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</si>
  <si>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</si>
  <si>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</si>
  <si>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</si>
  <si>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</si>
  <si>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</si>
  <si>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</si>
  <si>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</si>
  <si>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</si>
  <si>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</si>
  <si>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</si>
  <si>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</si>
  <si>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</si>
  <si>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</si>
  <si>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</si>
  <si>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</si>
  <si>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</si>
  <si>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</si>
  <si>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</si>
  <si>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</si>
  <si>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</si>
  <si>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</si>
  <si>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</si>
  <si>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</si>
  <si>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</si>
  <si>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</si>
  <si>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</si>
  <si>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 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</si>
  <si>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</si>
  <si>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</si>
  <si>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</si>
  <si>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</si>
  <si>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</si>
  <si>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</si>
  <si>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</si>
  <si>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</si>
  <si>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</si>
  <si>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</si>
  <si>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</si>
  <si>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</si>
  <si>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</si>
  <si>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</si>
  <si>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</si>
  <si>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</si>
  <si>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</si>
  <si>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</si>
  <si>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</si>
  <si>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</si>
  <si>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</si>
  <si>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</si>
  <si>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</si>
  <si>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</si>
  <si>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</si>
  <si>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</si>
  <si>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</si>
  <si>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</si>
  <si>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</si>
  <si>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</si>
  <si>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</si>
  <si>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</si>
  <si>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</si>
  <si>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</si>
  <si>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</si>
  <si>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</si>
  <si>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</si>
  <si>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</si>
  <si>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</si>
  <si>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</si>
  <si>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</si>
  <si>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</si>
  <si>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1. Доходы бюджета</t>
  </si>
  <si>
    <t>Наименование показателя</t>
  </si>
  <si>
    <t xml:space="preserve">Код дохода по  бюджетной классификации </t>
  </si>
  <si>
    <t>Утверждено решением о бюджете</t>
  </si>
  <si>
    <t xml:space="preserve">Исполнено </t>
  </si>
  <si>
    <t>Доходы бюджета, всего</t>
  </si>
  <si>
    <t>2. Расходы бюджета</t>
  </si>
  <si>
    <t>Раздел, подраздел</t>
  </si>
  <si>
    <t>Расходы бюджета, всего</t>
  </si>
  <si>
    <t>3. Источники финансирования дефицита бюджета</t>
  </si>
  <si>
    <t>000 01 03 01 00 00 0000 000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</si>
  <si>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</si>
  <si>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</si>
  <si>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 Российской Федераци в валюте Российской Федерации</t>
  </si>
  <si>
    <t>000 01 03 01 00 04 0000 710</t>
  </si>
  <si>
    <t xml:space="preserve">Получение кредитов от других бюджетов  бюджетной системы Российской Федерации бюджетами городских округов в валюте  Российской Федерации 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</si>
  <si>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</si>
  <si>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</si>
  <si>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</si>
  <si>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</si>
  <si>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</si>
  <si>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</si>
  <si>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</si>
  <si>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</si>
  <si>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</si>
  <si>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</si>
  <si>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000 01 05 02 01 04 0000 510</t>
  </si>
  <si>
    <t>Увеличение прочих остатков денежных средств бюджета городского округа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</si>
  <si>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</si>
  <si>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</si>
  <si>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</si>
  <si>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</si>
  <si>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</si>
  <si>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бюджета городского округа</t>
  </si>
  <si>
    <t>Итого источники финансирования дефицита бюджета городского бюджета</t>
  </si>
  <si>
    <t>Код бюджетной классификации</t>
  </si>
  <si>
    <t>Утвержденные бюджетные назначения</t>
  </si>
  <si>
    <t xml:space="preserve"> Отчет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"Город Вышний Волочек" за 2019 год</t>
  </si>
  <si>
    <t>% исполнения      (гр. 4/гр. 3 * 100)</t>
  </si>
  <si>
    <t>% исполнения     (гр. 5/гр. 4 * 100)</t>
  </si>
  <si>
    <t>Уточненные бюджетные назначения</t>
  </si>
  <si>
    <t xml:space="preserve"> -</t>
  </si>
  <si>
    <t>увеличение остатков средств, всего</t>
  </si>
  <si>
    <t>уменьшение остатков средств, всего</t>
  </si>
  <si>
    <t>Источники внутреннего финансирования дефицитов бюджетов</t>
  </si>
  <si>
    <t>х</t>
  </si>
  <si>
    <t>000 00 00 00 00 00 0000 000</t>
  </si>
  <si>
    <t>% исполнения     (гр. 4/гр. 3 * 100)</t>
  </si>
  <si>
    <t>-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</si>
</sst>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49" fillId="0" borderId="0" xfId="33" applyNumberFormat="1" applyFont="1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justify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0" fillId="0" borderId="0" xfId="33" applyNumberFormat="1" applyFont="1" applyBorder="1" applyAlignment="1" applyProtection="1">
      <alignment horizont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justify" vertical="center" wrapText="1"/>
    </xf>
    <xf numFmtId="4" fontId="9" fillId="0" borderId="11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justify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177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177" fontId="10" fillId="33" borderId="11" xfId="0" applyNumberFormat="1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51" fillId="0" borderId="11" xfId="0" applyNumberFormat="1" applyFont="1" applyFill="1" applyBorder="1" applyAlignment="1">
      <alignment horizontal="center" wrapText="1"/>
    </xf>
    <xf numFmtId="177" fontId="51" fillId="0" borderId="11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 vertical="center" wrapText="1"/>
    </xf>
    <xf numFmtId="177" fontId="51" fillId="0" borderId="11" xfId="0" applyNumberFormat="1" applyFont="1" applyFill="1" applyBorder="1" applyAlignment="1">
      <alignment horizontal="center" vertical="center" wrapText="1"/>
    </xf>
    <xf numFmtId="177" fontId="51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 vertical="top" wrapText="1"/>
    </xf>
    <xf numFmtId="177" fontId="51" fillId="33" borderId="11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justify" wrapText="1"/>
    </xf>
    <xf numFmtId="0" fontId="6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justify" wrapText="1"/>
    </xf>
    <xf numFmtId="172" fontId="9" fillId="0" borderId="11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justify" vertical="center" wrapText="1"/>
    </xf>
    <xf numFmtId="1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justify" wrapText="1"/>
    </xf>
    <xf numFmtId="0" fontId="53" fillId="0" borderId="0" xfId="33" applyNumberFormat="1" applyFont="1" applyBorder="1" applyAlignment="1" applyProtection="1">
      <alignment horizontal="center" wrapText="1"/>
      <protection/>
    </xf>
    <xf numFmtId="0" fontId="2" fillId="0" borderId="0" xfId="0" applyFont="1" applyAlignment="1">
      <alignment horizontal="right"/>
    </xf>
    <xf numFmtId="0" fontId="49" fillId="0" borderId="0" xfId="33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6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PageLayoutView="0" workbookViewId="0" topLeftCell="A150">
      <selection activeCell="E183" sqref="E183"/>
    </sheetView>
  </sheetViews>
  <sheetFormatPr defaultColWidth="9.140625" defaultRowHeight="12.75"/>
  <cols>
    <col min="1" max="1" width="50.140625" style="1" customWidth="1"/>
    <col min="2" max="2" width="28.00390625" style="1" customWidth="1"/>
    <col min="3" max="3" width="13.421875" style="1" customWidth="1"/>
    <col min="4" max="4" width="10.28125" style="1" customWidth="1"/>
    <col min="5" max="5" width="14.28125" style="1" customWidth="1"/>
    <col min="6" max="16384" width="9.140625" style="1" customWidth="1"/>
  </cols>
  <sheetData>
    <row r="1" spans="1:5" ht="11.25" customHeight="1">
      <c r="A1" s="5"/>
      <c r="B1" s="5"/>
      <c r="C1" s="5"/>
      <c r="D1" s="5"/>
      <c r="E1" s="5"/>
    </row>
    <row r="2" spans="1:3" ht="11.25" customHeight="1">
      <c r="A2" s="57"/>
      <c r="B2" s="57"/>
      <c r="C2" s="57"/>
    </row>
    <row r="3" spans="1:5" ht="51" customHeight="1">
      <c r="A3" s="58" t="s">
        <v>316</v>
      </c>
      <c r="B3" s="58"/>
      <c r="C3" s="58"/>
      <c r="D3" s="58"/>
      <c r="E3" s="58"/>
    </row>
    <row r="4" spans="1:5" ht="15" customHeight="1">
      <c r="A4" s="7"/>
      <c r="B4" s="7"/>
      <c r="C4" s="7"/>
      <c r="D4" s="7"/>
      <c r="E4" s="7"/>
    </row>
    <row r="5" spans="1:5" ht="12" customHeight="1">
      <c r="A5" s="4"/>
      <c r="B5" s="14" t="s">
        <v>279</v>
      </c>
      <c r="C5" s="4"/>
      <c r="D5" s="4"/>
      <c r="E5" s="4"/>
    </row>
    <row r="6" ht="12.75">
      <c r="E6" s="6" t="s">
        <v>162</v>
      </c>
    </row>
    <row r="7" spans="1:5" ht="50.25" customHeight="1">
      <c r="A7" s="13" t="s">
        <v>280</v>
      </c>
      <c r="B7" s="13" t="s">
        <v>281</v>
      </c>
      <c r="C7" s="13" t="s">
        <v>319</v>
      </c>
      <c r="D7" s="13" t="s">
        <v>283</v>
      </c>
      <c r="E7" s="13" t="s">
        <v>317</v>
      </c>
    </row>
    <row r="8" spans="1:5" ht="11.25" customHeight="1">
      <c r="A8" s="3">
        <v>1</v>
      </c>
      <c r="B8" s="3">
        <v>2</v>
      </c>
      <c r="C8" s="3">
        <v>3</v>
      </c>
      <c r="D8" s="15">
        <v>4</v>
      </c>
      <c r="E8" s="16">
        <v>5</v>
      </c>
    </row>
    <row r="9" spans="1:5" ht="18" customHeight="1">
      <c r="A9" s="17" t="s">
        <v>284</v>
      </c>
      <c r="B9" s="17"/>
      <c r="C9" s="18">
        <f>C10+C81</f>
        <v>954838.6000000001</v>
      </c>
      <c r="D9" s="18">
        <f>D10+D81</f>
        <v>934509.7999999999</v>
      </c>
      <c r="E9" s="19">
        <f>D9/C9*100</f>
        <v>97.87097002571952</v>
      </c>
    </row>
    <row r="10" spans="1:5" ht="17.25" customHeight="1">
      <c r="A10" s="11" t="s">
        <v>21</v>
      </c>
      <c r="B10" s="11" t="s">
        <v>43</v>
      </c>
      <c r="C10" s="20">
        <f>C11+C16+C22+C26+C34+C37+C49+C61+C79+C47</f>
        <v>395379.2</v>
      </c>
      <c r="D10" s="20">
        <f>D11+D16+D22+D26+D34+D37+D49+D61+D79+D47</f>
        <v>382132.1</v>
      </c>
      <c r="E10" s="21">
        <f aca="true" t="shared" si="0" ref="E10:E21">D10/C10*100</f>
        <v>96.64952025802064</v>
      </c>
    </row>
    <row r="11" spans="1:5" ht="18" customHeight="1">
      <c r="A11" s="11" t="s">
        <v>0</v>
      </c>
      <c r="B11" s="11" t="s">
        <v>44</v>
      </c>
      <c r="C11" s="20">
        <f>C12</f>
        <v>241320.30000000002</v>
      </c>
      <c r="D11" s="20">
        <f>D12</f>
        <v>239113.5</v>
      </c>
      <c r="E11" s="21">
        <f t="shared" si="0"/>
        <v>99.08553072410402</v>
      </c>
    </row>
    <row r="12" spans="1:5" ht="12.75" hidden="1">
      <c r="A12" s="11" t="s">
        <v>1</v>
      </c>
      <c r="B12" s="11" t="s">
        <v>45</v>
      </c>
      <c r="C12" s="20">
        <f>C13+C14+C15</f>
        <v>241320.30000000002</v>
      </c>
      <c r="D12" s="20">
        <f>D13+D14+D15</f>
        <v>239113.5</v>
      </c>
      <c r="E12" s="21">
        <f t="shared" si="0"/>
        <v>99.08553072410402</v>
      </c>
    </row>
    <row r="13" spans="1:5" ht="63" customHeight="1" hidden="1">
      <c r="A13" s="11" t="s">
        <v>81</v>
      </c>
      <c r="B13" s="11" t="s">
        <v>46</v>
      </c>
      <c r="C13" s="20">
        <v>236579.1</v>
      </c>
      <c r="D13" s="11">
        <v>233969.8</v>
      </c>
      <c r="E13" s="21">
        <f t="shared" si="0"/>
        <v>98.89707078943152</v>
      </c>
    </row>
    <row r="14" spans="1:5" ht="84.75" customHeight="1" hidden="1">
      <c r="A14" s="11" t="s">
        <v>82</v>
      </c>
      <c r="B14" s="11" t="s">
        <v>47</v>
      </c>
      <c r="C14" s="20">
        <v>2718.2</v>
      </c>
      <c r="D14" s="11">
        <v>3015.7</v>
      </c>
      <c r="E14" s="21">
        <f t="shared" si="0"/>
        <v>110.94474284452946</v>
      </c>
    </row>
    <row r="15" spans="1:5" ht="34.5" customHeight="1" hidden="1">
      <c r="A15" s="11" t="s">
        <v>83</v>
      </c>
      <c r="B15" s="11" t="s">
        <v>48</v>
      </c>
      <c r="C15" s="20">
        <v>2023</v>
      </c>
      <c r="D15" s="11">
        <v>2128</v>
      </c>
      <c r="E15" s="21">
        <f t="shared" si="0"/>
        <v>105.19031141868511</v>
      </c>
    </row>
    <row r="16" spans="1:11" ht="40.5" customHeight="1">
      <c r="A16" s="11" t="s">
        <v>120</v>
      </c>
      <c r="B16" s="11" t="s">
        <v>106</v>
      </c>
      <c r="C16" s="11">
        <f>C17</f>
        <v>5142.1</v>
      </c>
      <c r="D16" s="11">
        <f>D17</f>
        <v>5075.2</v>
      </c>
      <c r="E16" s="21">
        <f>E17</f>
        <v>98.69897512689367</v>
      </c>
      <c r="G16" s="2"/>
      <c r="H16"/>
      <c r="I16"/>
      <c r="J16"/>
      <c r="K16"/>
    </row>
    <row r="17" spans="1:5" ht="25.5" customHeight="1" hidden="1">
      <c r="A17" s="11" t="s">
        <v>121</v>
      </c>
      <c r="B17" s="11" t="s">
        <v>111</v>
      </c>
      <c r="C17" s="11">
        <f>C18+C19+C20+C21</f>
        <v>5142.1</v>
      </c>
      <c r="D17" s="11">
        <f>D18+D19+D20+D21</f>
        <v>5075.2</v>
      </c>
      <c r="E17" s="21">
        <f t="shared" si="0"/>
        <v>98.69897512689367</v>
      </c>
    </row>
    <row r="18" spans="1:5" ht="46.5" customHeight="1" hidden="1">
      <c r="A18" s="11" t="s">
        <v>107</v>
      </c>
      <c r="B18" s="22" t="s">
        <v>112</v>
      </c>
      <c r="C18" s="20">
        <v>2247.1</v>
      </c>
      <c r="D18" s="11">
        <v>2310.1</v>
      </c>
      <c r="E18" s="21">
        <f t="shared" si="0"/>
        <v>102.80361354634864</v>
      </c>
    </row>
    <row r="19" spans="1:5" ht="61.5" customHeight="1" hidden="1">
      <c r="A19" s="11" t="s">
        <v>108</v>
      </c>
      <c r="B19" s="22" t="s">
        <v>113</v>
      </c>
      <c r="C19" s="20">
        <v>11</v>
      </c>
      <c r="D19" s="11">
        <v>17</v>
      </c>
      <c r="E19" s="21">
        <f t="shared" si="0"/>
        <v>154.54545454545453</v>
      </c>
    </row>
    <row r="20" spans="1:5" ht="48.75" customHeight="1" hidden="1">
      <c r="A20" s="11" t="s">
        <v>109</v>
      </c>
      <c r="B20" s="22" t="s">
        <v>114</v>
      </c>
      <c r="C20" s="20">
        <v>3190</v>
      </c>
      <c r="D20" s="11">
        <v>3086.3</v>
      </c>
      <c r="E20" s="21">
        <f t="shared" si="0"/>
        <v>96.74921630094045</v>
      </c>
    </row>
    <row r="21" spans="1:5" ht="51.75" customHeight="1" hidden="1">
      <c r="A21" s="11" t="s">
        <v>110</v>
      </c>
      <c r="B21" s="22" t="s">
        <v>115</v>
      </c>
      <c r="C21" s="20">
        <v>-306</v>
      </c>
      <c r="D21" s="11">
        <v>-338.2</v>
      </c>
      <c r="E21" s="21">
        <f t="shared" si="0"/>
        <v>110.52287581699348</v>
      </c>
    </row>
    <row r="22" spans="1:5" ht="15.75" customHeight="1">
      <c r="A22" s="11" t="s">
        <v>2</v>
      </c>
      <c r="B22" s="11" t="s">
        <v>49</v>
      </c>
      <c r="C22" s="20">
        <f>C23+C24+C25</f>
        <v>40865</v>
      </c>
      <c r="D22" s="20">
        <f>D23+D24+D25</f>
        <v>41349.5</v>
      </c>
      <c r="E22" s="21">
        <f aca="true" t="shared" si="1" ref="E22:E36">D22/C22*100</f>
        <v>101.18561115869326</v>
      </c>
    </row>
    <row r="23" spans="1:5" ht="21.75" customHeight="1" hidden="1">
      <c r="A23" s="11" t="s">
        <v>17</v>
      </c>
      <c r="B23" s="11" t="s">
        <v>50</v>
      </c>
      <c r="C23" s="20">
        <v>33534</v>
      </c>
      <c r="D23" s="20">
        <v>33508.1</v>
      </c>
      <c r="E23" s="21">
        <f t="shared" si="1"/>
        <v>99.92276495497107</v>
      </c>
    </row>
    <row r="24" spans="1:5" ht="14.25" customHeight="1" hidden="1">
      <c r="A24" s="11" t="s">
        <v>3</v>
      </c>
      <c r="B24" s="11" t="s">
        <v>51</v>
      </c>
      <c r="C24" s="20">
        <v>19</v>
      </c>
      <c r="D24" s="11">
        <v>12</v>
      </c>
      <c r="E24" s="21">
        <f t="shared" si="1"/>
        <v>63.1578947368421</v>
      </c>
    </row>
    <row r="25" spans="1:5" ht="22.5" customHeight="1" hidden="1">
      <c r="A25" s="11" t="s">
        <v>100</v>
      </c>
      <c r="B25" s="11" t="s">
        <v>99</v>
      </c>
      <c r="C25" s="20">
        <v>7312</v>
      </c>
      <c r="D25" s="11">
        <v>7829.4</v>
      </c>
      <c r="E25" s="21">
        <f t="shared" si="1"/>
        <v>107.07603938730853</v>
      </c>
    </row>
    <row r="26" spans="1:5" ht="17.25" customHeight="1">
      <c r="A26" s="11" t="s">
        <v>4</v>
      </c>
      <c r="B26" s="11" t="s">
        <v>52</v>
      </c>
      <c r="C26" s="20">
        <f>C27+C29</f>
        <v>47112</v>
      </c>
      <c r="D26" s="20">
        <f>D27+D29</f>
        <v>43023.1</v>
      </c>
      <c r="E26" s="21">
        <f t="shared" si="1"/>
        <v>91.32089488877568</v>
      </c>
    </row>
    <row r="27" spans="1:5" ht="12.75" hidden="1">
      <c r="A27" s="11" t="s">
        <v>5</v>
      </c>
      <c r="B27" s="11" t="s">
        <v>53</v>
      </c>
      <c r="C27" s="20">
        <f>C28</f>
        <v>21844</v>
      </c>
      <c r="D27" s="20">
        <f>D28</f>
        <v>17898.1</v>
      </c>
      <c r="E27" s="21">
        <f t="shared" si="1"/>
        <v>81.93600073246657</v>
      </c>
    </row>
    <row r="28" spans="1:5" ht="36" customHeight="1" hidden="1">
      <c r="A28" s="11" t="s">
        <v>18</v>
      </c>
      <c r="B28" s="11" t="s">
        <v>54</v>
      </c>
      <c r="C28" s="20">
        <v>21844</v>
      </c>
      <c r="D28" s="11">
        <v>17898.1</v>
      </c>
      <c r="E28" s="21">
        <f t="shared" si="1"/>
        <v>81.93600073246657</v>
      </c>
    </row>
    <row r="29" spans="1:5" ht="12.75" hidden="1">
      <c r="A29" s="11" t="s">
        <v>6</v>
      </c>
      <c r="B29" s="11" t="s">
        <v>55</v>
      </c>
      <c r="C29" s="20">
        <f>C30+C32</f>
        <v>25268</v>
      </c>
      <c r="D29" s="20">
        <f>D30+D32</f>
        <v>25125</v>
      </c>
      <c r="E29" s="21">
        <f t="shared" si="1"/>
        <v>99.43406680386259</v>
      </c>
    </row>
    <row r="30" spans="1:5" ht="12" customHeight="1" hidden="1">
      <c r="A30" s="11" t="s">
        <v>128</v>
      </c>
      <c r="B30" s="11" t="s">
        <v>129</v>
      </c>
      <c r="C30" s="20">
        <f>C31</f>
        <v>13234</v>
      </c>
      <c r="D30" s="20">
        <f>D31</f>
        <v>12642.5</v>
      </c>
      <c r="E30" s="21">
        <f t="shared" si="1"/>
        <v>95.53045186640472</v>
      </c>
    </row>
    <row r="31" spans="1:5" ht="24.75" customHeight="1" hidden="1">
      <c r="A31" s="11" t="s">
        <v>126</v>
      </c>
      <c r="B31" s="11" t="s">
        <v>127</v>
      </c>
      <c r="C31" s="20">
        <v>13234</v>
      </c>
      <c r="D31" s="11">
        <v>12642.5</v>
      </c>
      <c r="E31" s="21">
        <f t="shared" si="1"/>
        <v>95.53045186640472</v>
      </c>
    </row>
    <row r="32" spans="1:5" ht="12.75" customHeight="1" hidden="1">
      <c r="A32" s="11" t="s">
        <v>124</v>
      </c>
      <c r="B32" s="11" t="s">
        <v>125</v>
      </c>
      <c r="C32" s="20">
        <f>C33</f>
        <v>12034</v>
      </c>
      <c r="D32" s="20">
        <f>D33</f>
        <v>12482.5</v>
      </c>
      <c r="E32" s="21">
        <f t="shared" si="1"/>
        <v>103.72694033571548</v>
      </c>
    </row>
    <row r="33" spans="1:5" ht="24" customHeight="1" hidden="1">
      <c r="A33" s="11" t="s">
        <v>122</v>
      </c>
      <c r="B33" s="11" t="s">
        <v>123</v>
      </c>
      <c r="C33" s="20">
        <v>12034</v>
      </c>
      <c r="D33" s="11">
        <v>12482.5</v>
      </c>
      <c r="E33" s="21">
        <f t="shared" si="1"/>
        <v>103.72694033571548</v>
      </c>
    </row>
    <row r="34" spans="1:5" ht="13.5" customHeight="1">
      <c r="A34" s="11" t="s">
        <v>7</v>
      </c>
      <c r="B34" s="11" t="s">
        <v>56</v>
      </c>
      <c r="C34" s="20">
        <f>C35</f>
        <v>8253.3</v>
      </c>
      <c r="D34" s="20">
        <f>D35</f>
        <v>8587.3</v>
      </c>
      <c r="E34" s="21">
        <f t="shared" si="1"/>
        <v>104.04686610204404</v>
      </c>
    </row>
    <row r="35" spans="1:5" ht="24" customHeight="1" hidden="1">
      <c r="A35" s="11" t="s">
        <v>19</v>
      </c>
      <c r="B35" s="11" t="s">
        <v>57</v>
      </c>
      <c r="C35" s="20">
        <f>C36</f>
        <v>8253.3</v>
      </c>
      <c r="D35" s="20">
        <f>D36</f>
        <v>8587.3</v>
      </c>
      <c r="E35" s="21">
        <f t="shared" si="1"/>
        <v>104.04686610204404</v>
      </c>
    </row>
    <row r="36" spans="1:5" ht="36" customHeight="1" hidden="1">
      <c r="A36" s="11" t="s">
        <v>22</v>
      </c>
      <c r="B36" s="11" t="s">
        <v>58</v>
      </c>
      <c r="C36" s="20">
        <v>8253.3</v>
      </c>
      <c r="D36" s="11">
        <v>8587.3</v>
      </c>
      <c r="E36" s="21">
        <f t="shared" si="1"/>
        <v>104.04686610204404</v>
      </c>
    </row>
    <row r="37" spans="1:5" ht="39.75" customHeight="1">
      <c r="A37" s="11" t="s">
        <v>8</v>
      </c>
      <c r="B37" s="11" t="s">
        <v>59</v>
      </c>
      <c r="C37" s="20">
        <f>C38+C45</f>
        <v>26178</v>
      </c>
      <c r="D37" s="20">
        <f>D38+D45</f>
        <v>23802.8</v>
      </c>
      <c r="E37" s="21">
        <f aca="true" t="shared" si="2" ref="E37:E46">D37/C37*100</f>
        <v>90.92673237069295</v>
      </c>
    </row>
    <row r="38" spans="1:5" ht="63" customHeight="1" hidden="1">
      <c r="A38" s="11" t="s">
        <v>23</v>
      </c>
      <c r="B38" s="11" t="s">
        <v>60</v>
      </c>
      <c r="C38" s="20">
        <f>C39+C43+C41</f>
        <v>20978</v>
      </c>
      <c r="D38" s="20">
        <f>D39+D43+D41</f>
        <v>18012.8</v>
      </c>
      <c r="E38" s="21">
        <f t="shared" si="2"/>
        <v>85.86519210601583</v>
      </c>
    </row>
    <row r="39" spans="1:5" ht="47.25" customHeight="1" hidden="1">
      <c r="A39" s="11" t="s">
        <v>24</v>
      </c>
      <c r="B39" s="11" t="s">
        <v>61</v>
      </c>
      <c r="C39" s="20">
        <f>C40</f>
        <v>15675</v>
      </c>
      <c r="D39" s="20">
        <f>D40</f>
        <v>15020.5</v>
      </c>
      <c r="E39" s="21">
        <f t="shared" si="2"/>
        <v>95.82456140350877</v>
      </c>
    </row>
    <row r="40" spans="1:5" ht="60.75" customHeight="1" hidden="1">
      <c r="A40" s="11" t="s">
        <v>25</v>
      </c>
      <c r="B40" s="11" t="s">
        <v>84</v>
      </c>
      <c r="C40" s="20">
        <v>15675</v>
      </c>
      <c r="D40" s="11">
        <v>15020.5</v>
      </c>
      <c r="E40" s="21">
        <f t="shared" si="2"/>
        <v>95.82456140350877</v>
      </c>
    </row>
    <row r="41" spans="1:5" ht="58.5" customHeight="1" hidden="1">
      <c r="A41" s="12" t="s">
        <v>86</v>
      </c>
      <c r="B41" s="11" t="s">
        <v>85</v>
      </c>
      <c r="C41" s="20">
        <f>C42</f>
        <v>110</v>
      </c>
      <c r="D41" s="20">
        <f>D42</f>
        <v>107.5</v>
      </c>
      <c r="E41" s="21">
        <f t="shared" si="2"/>
        <v>97.72727272727273</v>
      </c>
    </row>
    <row r="42" spans="1:5" ht="58.5" customHeight="1" hidden="1">
      <c r="A42" s="11" t="s">
        <v>88</v>
      </c>
      <c r="B42" s="11" t="s">
        <v>87</v>
      </c>
      <c r="C42" s="20">
        <v>110</v>
      </c>
      <c r="D42" s="11">
        <v>107.5</v>
      </c>
      <c r="E42" s="21">
        <f t="shared" si="2"/>
        <v>97.72727272727273</v>
      </c>
    </row>
    <row r="43" spans="1:5" ht="34.5" customHeight="1" hidden="1">
      <c r="A43" s="11" t="s">
        <v>102</v>
      </c>
      <c r="B43" s="23" t="s">
        <v>101</v>
      </c>
      <c r="C43" s="20">
        <f>C44</f>
        <v>5193</v>
      </c>
      <c r="D43" s="20">
        <f>D44</f>
        <v>2884.8</v>
      </c>
      <c r="E43" s="21">
        <f t="shared" si="2"/>
        <v>55.55170421721548</v>
      </c>
    </row>
    <row r="44" spans="1:5" ht="24.75" customHeight="1" hidden="1">
      <c r="A44" s="11" t="s">
        <v>104</v>
      </c>
      <c r="B44" s="11" t="s">
        <v>103</v>
      </c>
      <c r="C44" s="20">
        <v>5193</v>
      </c>
      <c r="D44" s="11">
        <v>2884.8</v>
      </c>
      <c r="E44" s="21">
        <f t="shared" si="2"/>
        <v>55.55170421721548</v>
      </c>
    </row>
    <row r="45" spans="1:5" ht="60.75" customHeight="1" hidden="1">
      <c r="A45" s="11" t="s">
        <v>137</v>
      </c>
      <c r="B45" s="24" t="s">
        <v>136</v>
      </c>
      <c r="C45" s="20">
        <f>C46</f>
        <v>5200</v>
      </c>
      <c r="D45" s="20">
        <f>D46</f>
        <v>5790</v>
      </c>
      <c r="E45" s="21">
        <f t="shared" si="2"/>
        <v>111.34615384615385</v>
      </c>
    </row>
    <row r="46" spans="1:5" ht="58.5" customHeight="1" hidden="1">
      <c r="A46" s="11" t="s">
        <v>135</v>
      </c>
      <c r="B46" s="25" t="s">
        <v>134</v>
      </c>
      <c r="C46" s="20">
        <v>5200</v>
      </c>
      <c r="D46" s="11">
        <v>5790</v>
      </c>
      <c r="E46" s="21">
        <f t="shared" si="2"/>
        <v>111.34615384615385</v>
      </c>
    </row>
    <row r="47" spans="1:5" ht="27.75" customHeight="1">
      <c r="A47" s="23" t="s">
        <v>9</v>
      </c>
      <c r="B47" s="11" t="s">
        <v>62</v>
      </c>
      <c r="C47" s="20">
        <f>C48</f>
        <v>574</v>
      </c>
      <c r="D47" s="20">
        <f>D48</f>
        <v>137</v>
      </c>
      <c r="E47" s="21">
        <f>D47/C47*100</f>
        <v>23.86759581881533</v>
      </c>
    </row>
    <row r="48" spans="1:5" ht="16.5" customHeight="1" hidden="1">
      <c r="A48" s="11" t="s">
        <v>10</v>
      </c>
      <c r="B48" s="11" t="s">
        <v>63</v>
      </c>
      <c r="C48" s="20">
        <v>574</v>
      </c>
      <c r="D48" s="20">
        <v>137</v>
      </c>
      <c r="E48" s="21">
        <f>D48/C48*100</f>
        <v>23.86759581881533</v>
      </c>
    </row>
    <row r="49" spans="1:5" ht="24">
      <c r="A49" s="11" t="s">
        <v>11</v>
      </c>
      <c r="B49" s="11" t="s">
        <v>64</v>
      </c>
      <c r="C49" s="20">
        <f>C52+C50+C59</f>
        <v>19977.4</v>
      </c>
      <c r="D49" s="20">
        <f>D52+D50+D59</f>
        <v>14804</v>
      </c>
      <c r="E49" s="21">
        <f>D49/C49*100</f>
        <v>74.10373722306205</v>
      </c>
    </row>
    <row r="50" spans="1:5" ht="12.75" hidden="1">
      <c r="A50" s="11" t="s">
        <v>33</v>
      </c>
      <c r="B50" s="11" t="s">
        <v>65</v>
      </c>
      <c r="C50" s="20"/>
      <c r="D50" s="20">
        <f>D51</f>
        <v>341.5</v>
      </c>
      <c r="E50" s="21"/>
    </row>
    <row r="51" spans="1:5" ht="24" customHeight="1" hidden="1">
      <c r="A51" s="11" t="s">
        <v>34</v>
      </c>
      <c r="B51" s="11" t="s">
        <v>66</v>
      </c>
      <c r="C51" s="11"/>
      <c r="D51" s="11">
        <v>341.5</v>
      </c>
      <c r="E51" s="21"/>
    </row>
    <row r="52" spans="1:5" ht="35.25" customHeight="1" hidden="1">
      <c r="A52" s="11" t="s">
        <v>38</v>
      </c>
      <c r="B52" s="11" t="s">
        <v>67</v>
      </c>
      <c r="C52" s="20">
        <f>C53+C55+C57</f>
        <v>3720</v>
      </c>
      <c r="D52" s="20">
        <f>D53+D55+D57</f>
        <v>7362.9</v>
      </c>
      <c r="E52" s="21">
        <f aca="true" t="shared" si="3" ref="E52:E60">D52/C52*100</f>
        <v>197.92741935483872</v>
      </c>
    </row>
    <row r="53" spans="1:5" ht="24" customHeight="1" hidden="1">
      <c r="A53" s="11" t="s">
        <v>26</v>
      </c>
      <c r="B53" s="11" t="s">
        <v>68</v>
      </c>
      <c r="C53" s="20">
        <f>C54</f>
        <v>3120</v>
      </c>
      <c r="D53" s="20">
        <f>D54</f>
        <v>2309.5</v>
      </c>
      <c r="E53" s="21">
        <f t="shared" si="3"/>
        <v>74.0224358974359</v>
      </c>
    </row>
    <row r="54" spans="1:5" ht="36" customHeight="1" hidden="1">
      <c r="A54" s="11" t="s">
        <v>27</v>
      </c>
      <c r="B54" s="11" t="s">
        <v>69</v>
      </c>
      <c r="C54" s="20">
        <v>3120</v>
      </c>
      <c r="D54" s="11">
        <v>2309.5</v>
      </c>
      <c r="E54" s="21">
        <f t="shared" si="3"/>
        <v>74.0224358974359</v>
      </c>
    </row>
    <row r="55" spans="1:5" ht="35.25" customHeight="1" hidden="1">
      <c r="A55" s="11" t="s">
        <v>36</v>
      </c>
      <c r="B55" s="11" t="s">
        <v>70</v>
      </c>
      <c r="C55" s="20"/>
      <c r="D55" s="20">
        <f>D56</f>
        <v>3715</v>
      </c>
      <c r="E55" s="21"/>
    </row>
    <row r="56" spans="1:5" ht="36.75" customHeight="1" hidden="1">
      <c r="A56" s="11" t="s">
        <v>37</v>
      </c>
      <c r="B56" s="11" t="s">
        <v>71</v>
      </c>
      <c r="C56" s="11"/>
      <c r="D56" s="11">
        <v>3715</v>
      </c>
      <c r="E56" s="21"/>
    </row>
    <row r="57" spans="1:5" ht="48.75" customHeight="1" hidden="1">
      <c r="A57" s="11" t="s">
        <v>140</v>
      </c>
      <c r="B57" s="11" t="s">
        <v>139</v>
      </c>
      <c r="C57" s="20">
        <f>C58</f>
        <v>600</v>
      </c>
      <c r="D57" s="20">
        <f>D58</f>
        <v>1338.4</v>
      </c>
      <c r="E57" s="21">
        <f t="shared" si="3"/>
        <v>223.0666666666667</v>
      </c>
    </row>
    <row r="58" spans="1:5" ht="59.25" customHeight="1" hidden="1">
      <c r="A58" s="11" t="s">
        <v>141</v>
      </c>
      <c r="B58" s="11" t="s">
        <v>138</v>
      </c>
      <c r="C58" s="20">
        <v>600</v>
      </c>
      <c r="D58" s="11">
        <v>1338.4</v>
      </c>
      <c r="E58" s="21">
        <f t="shared" si="3"/>
        <v>223.0666666666667</v>
      </c>
    </row>
    <row r="59" spans="1:5" ht="25.5" customHeight="1" hidden="1">
      <c r="A59" s="11" t="s">
        <v>179</v>
      </c>
      <c r="B59" s="11" t="s">
        <v>178</v>
      </c>
      <c r="C59" s="20">
        <f>C60</f>
        <v>16257.4</v>
      </c>
      <c r="D59" s="20">
        <f>D60</f>
        <v>7099.6</v>
      </c>
      <c r="E59" s="21">
        <f t="shared" si="3"/>
        <v>43.66995952612349</v>
      </c>
    </row>
    <row r="60" spans="1:5" ht="42" customHeight="1" hidden="1">
      <c r="A60" s="11" t="s">
        <v>181</v>
      </c>
      <c r="B60" s="11" t="s">
        <v>180</v>
      </c>
      <c r="C60" s="20">
        <v>16257.4</v>
      </c>
      <c r="D60" s="11">
        <v>7099.6</v>
      </c>
      <c r="E60" s="21">
        <f t="shared" si="3"/>
        <v>43.66995952612349</v>
      </c>
    </row>
    <row r="61" spans="1:5" ht="19.5" customHeight="1">
      <c r="A61" s="11" t="s">
        <v>12</v>
      </c>
      <c r="B61" s="11" t="s">
        <v>72</v>
      </c>
      <c r="C61" s="20">
        <f>C62+C65+C66+C68+C72+C73+C74+C75+C76+C77+C78+C67</f>
        <v>5381.1</v>
      </c>
      <c r="D61" s="20">
        <f>D62+D65+D66+D68+D72+D73+D74+D75+D76+D77+D78+D67</f>
        <v>5654.200000000001</v>
      </c>
      <c r="E61" s="21">
        <f aca="true" t="shared" si="4" ref="E61:E67">D61/C61*100</f>
        <v>105.07517050417201</v>
      </c>
    </row>
    <row r="62" spans="1:5" ht="24" hidden="1">
      <c r="A62" s="11" t="s">
        <v>13</v>
      </c>
      <c r="B62" s="11" t="s">
        <v>73</v>
      </c>
      <c r="C62" s="20">
        <f>C64+C63</f>
        <v>146</v>
      </c>
      <c r="D62" s="20">
        <f>D63+D64</f>
        <v>124.7</v>
      </c>
      <c r="E62" s="21">
        <f t="shared" si="4"/>
        <v>85.41095890410959</v>
      </c>
    </row>
    <row r="63" spans="1:5" ht="62.25" customHeight="1" hidden="1">
      <c r="A63" s="11" t="s">
        <v>142</v>
      </c>
      <c r="B63" s="11" t="s">
        <v>182</v>
      </c>
      <c r="C63" s="20">
        <v>130</v>
      </c>
      <c r="D63" s="11">
        <v>113</v>
      </c>
      <c r="E63" s="21">
        <f t="shared" si="4"/>
        <v>86.92307692307692</v>
      </c>
    </row>
    <row r="64" spans="1:5" ht="51" customHeight="1" hidden="1">
      <c r="A64" s="11" t="s">
        <v>28</v>
      </c>
      <c r="B64" s="11" t="s">
        <v>183</v>
      </c>
      <c r="C64" s="20">
        <v>16</v>
      </c>
      <c r="D64" s="11">
        <v>11.7</v>
      </c>
      <c r="E64" s="21">
        <f t="shared" si="4"/>
        <v>73.125</v>
      </c>
    </row>
    <row r="65" spans="1:5" ht="50.25" customHeight="1" hidden="1">
      <c r="A65" s="11" t="s">
        <v>20</v>
      </c>
      <c r="B65" s="11" t="s">
        <v>184</v>
      </c>
      <c r="C65" s="20">
        <v>52</v>
      </c>
      <c r="D65" s="11">
        <v>14.8</v>
      </c>
      <c r="E65" s="21">
        <f t="shared" si="4"/>
        <v>28.46153846153846</v>
      </c>
    </row>
    <row r="66" spans="1:5" ht="48.75" customHeight="1" hidden="1">
      <c r="A66" s="11" t="s">
        <v>188</v>
      </c>
      <c r="B66" s="11" t="s">
        <v>187</v>
      </c>
      <c r="C66" s="20">
        <v>440</v>
      </c>
      <c r="D66" s="11">
        <v>455.1</v>
      </c>
      <c r="E66" s="21">
        <f t="shared" si="4"/>
        <v>103.43181818181819</v>
      </c>
    </row>
    <row r="67" spans="1:5" ht="34.5" customHeight="1" hidden="1">
      <c r="A67" s="11" t="s">
        <v>186</v>
      </c>
      <c r="B67" s="11" t="s">
        <v>185</v>
      </c>
      <c r="C67" s="20">
        <v>60</v>
      </c>
      <c r="D67" s="11">
        <v>78.5</v>
      </c>
      <c r="E67" s="21">
        <f t="shared" si="4"/>
        <v>130.83333333333334</v>
      </c>
    </row>
    <row r="68" spans="1:5" ht="62.25" customHeight="1" hidden="1">
      <c r="A68" s="11" t="s">
        <v>41</v>
      </c>
      <c r="B68" s="11" t="s">
        <v>74</v>
      </c>
      <c r="C68" s="20">
        <f>C69+C71+C70</f>
        <v>368</v>
      </c>
      <c r="D68" s="20">
        <f>D69+D71+D70</f>
        <v>361.8</v>
      </c>
      <c r="E68" s="21">
        <f>D68/C68*100</f>
        <v>98.31521739130436</v>
      </c>
    </row>
    <row r="69" spans="1:5" ht="24.75" customHeight="1" hidden="1">
      <c r="A69" s="11" t="s">
        <v>39</v>
      </c>
      <c r="B69" s="11" t="s">
        <v>75</v>
      </c>
      <c r="C69" s="11"/>
      <c r="D69" s="11">
        <v>2.5</v>
      </c>
      <c r="E69" s="21"/>
    </row>
    <row r="70" spans="1:5" ht="24.75" customHeight="1" hidden="1">
      <c r="A70" s="11" t="s">
        <v>144</v>
      </c>
      <c r="B70" s="11" t="s">
        <v>143</v>
      </c>
      <c r="C70" s="20">
        <v>50</v>
      </c>
      <c r="D70" s="11">
        <v>10.6</v>
      </c>
      <c r="E70" s="21">
        <f aca="true" t="shared" si="5" ref="E70:E80">D70/C70*100</f>
        <v>21.2</v>
      </c>
    </row>
    <row r="71" spans="1:5" ht="24.75" customHeight="1" hidden="1">
      <c r="A71" s="11" t="s">
        <v>90</v>
      </c>
      <c r="B71" s="11" t="s">
        <v>89</v>
      </c>
      <c r="C71" s="20">
        <v>318</v>
      </c>
      <c r="D71" s="11">
        <v>348.7</v>
      </c>
      <c r="E71" s="21">
        <f t="shared" si="5"/>
        <v>109.65408805031447</v>
      </c>
    </row>
    <row r="72" spans="1:5" ht="36.75" customHeight="1" hidden="1">
      <c r="A72" s="11" t="s">
        <v>29</v>
      </c>
      <c r="B72" s="11" t="s">
        <v>76</v>
      </c>
      <c r="C72" s="20">
        <v>1295</v>
      </c>
      <c r="D72" s="11">
        <v>1366.7</v>
      </c>
      <c r="E72" s="21">
        <f t="shared" si="5"/>
        <v>105.53667953667953</v>
      </c>
    </row>
    <row r="73" spans="1:5" ht="24" customHeight="1" hidden="1">
      <c r="A73" s="11" t="s">
        <v>131</v>
      </c>
      <c r="B73" s="11" t="s">
        <v>130</v>
      </c>
      <c r="C73" s="20">
        <v>305</v>
      </c>
      <c r="D73" s="11">
        <v>310.5</v>
      </c>
      <c r="E73" s="21">
        <f t="shared" si="5"/>
        <v>101.80327868852459</v>
      </c>
    </row>
    <row r="74" spans="1:5" ht="51.75" customHeight="1" hidden="1">
      <c r="A74" s="11" t="s">
        <v>132</v>
      </c>
      <c r="B74" s="11" t="s">
        <v>176</v>
      </c>
      <c r="C74" s="11"/>
      <c r="D74" s="11">
        <v>50</v>
      </c>
      <c r="E74" s="21"/>
    </row>
    <row r="75" spans="1:5" ht="25.5" customHeight="1" hidden="1">
      <c r="A75" s="11" t="s">
        <v>133</v>
      </c>
      <c r="B75" s="11" t="s">
        <v>177</v>
      </c>
      <c r="C75" s="11"/>
      <c r="D75" s="11">
        <v>0.5</v>
      </c>
      <c r="E75" s="21"/>
    </row>
    <row r="76" spans="1:5" ht="59.25" customHeight="1" hidden="1">
      <c r="A76" s="11" t="s">
        <v>92</v>
      </c>
      <c r="B76" s="11" t="s">
        <v>91</v>
      </c>
      <c r="C76" s="11">
        <v>60</v>
      </c>
      <c r="D76" s="11">
        <v>58.8</v>
      </c>
      <c r="E76" s="21">
        <f t="shared" si="5"/>
        <v>98</v>
      </c>
    </row>
    <row r="77" spans="1:5" ht="50.25" customHeight="1" hidden="1">
      <c r="A77" s="11" t="s">
        <v>163</v>
      </c>
      <c r="B77" s="11" t="s">
        <v>98</v>
      </c>
      <c r="C77" s="20">
        <v>282.7</v>
      </c>
      <c r="D77" s="20">
        <v>196.2</v>
      </c>
      <c r="E77" s="21">
        <f t="shared" si="5"/>
        <v>69.4021931376017</v>
      </c>
    </row>
    <row r="78" spans="1:5" ht="37.5" customHeight="1" hidden="1">
      <c r="A78" s="11" t="s">
        <v>14</v>
      </c>
      <c r="B78" s="11" t="s">
        <v>77</v>
      </c>
      <c r="C78" s="20">
        <v>2372.4</v>
      </c>
      <c r="D78" s="11">
        <v>2636.6</v>
      </c>
      <c r="E78" s="21">
        <f t="shared" si="5"/>
        <v>111.13640195582532</v>
      </c>
    </row>
    <row r="79" spans="1:5" ht="18" customHeight="1">
      <c r="A79" s="11" t="s">
        <v>116</v>
      </c>
      <c r="B79" s="11" t="s">
        <v>119</v>
      </c>
      <c r="C79" s="20">
        <f>C80</f>
        <v>576</v>
      </c>
      <c r="D79" s="20">
        <f>D80</f>
        <v>585.5</v>
      </c>
      <c r="E79" s="21">
        <f t="shared" si="5"/>
        <v>101.64930555555556</v>
      </c>
    </row>
    <row r="80" spans="1:5" ht="15.75" customHeight="1" hidden="1">
      <c r="A80" s="11" t="s">
        <v>117</v>
      </c>
      <c r="B80" s="11" t="s">
        <v>118</v>
      </c>
      <c r="C80" s="20">
        <v>576</v>
      </c>
      <c r="D80" s="20">
        <v>585.5</v>
      </c>
      <c r="E80" s="21">
        <f t="shared" si="5"/>
        <v>101.64930555555556</v>
      </c>
    </row>
    <row r="81" spans="1:5" ht="17.25" customHeight="1">
      <c r="A81" s="11" t="s">
        <v>15</v>
      </c>
      <c r="B81" s="11" t="s">
        <v>78</v>
      </c>
      <c r="C81" s="20">
        <f>C82+C103+C101+C99</f>
        <v>559459.4</v>
      </c>
      <c r="D81" s="20">
        <f>D82+D103+D101+D99</f>
        <v>552377.7</v>
      </c>
      <c r="E81" s="21">
        <f aca="true" t="shared" si="6" ref="E81:E102">D81/C81*100</f>
        <v>98.73418875435821</v>
      </c>
    </row>
    <row r="82" spans="1:5" ht="25.5" customHeight="1" hidden="1">
      <c r="A82" s="11" t="s">
        <v>16</v>
      </c>
      <c r="B82" s="11" t="s">
        <v>79</v>
      </c>
      <c r="C82" s="20">
        <f>C83+C91+C86+C97</f>
        <v>556947.8</v>
      </c>
      <c r="D82" s="20">
        <f>D83+D91+D86+D97</f>
        <v>551044.1</v>
      </c>
      <c r="E82" s="21">
        <f t="shared" si="6"/>
        <v>98.93999042639183</v>
      </c>
    </row>
    <row r="83" spans="1:5" ht="26.25" customHeight="1">
      <c r="A83" s="11" t="s">
        <v>30</v>
      </c>
      <c r="B83" s="11" t="s">
        <v>145</v>
      </c>
      <c r="C83" s="20">
        <f>C84+C85</f>
        <v>38485</v>
      </c>
      <c r="D83" s="20">
        <f>D84+D85</f>
        <v>38485</v>
      </c>
      <c r="E83" s="21">
        <f t="shared" si="6"/>
        <v>100</v>
      </c>
    </row>
    <row r="84" spans="1:5" ht="24.75" customHeight="1" hidden="1">
      <c r="A84" s="11" t="s">
        <v>40</v>
      </c>
      <c r="B84" s="11" t="s">
        <v>146</v>
      </c>
      <c r="C84" s="20">
        <v>26985</v>
      </c>
      <c r="D84" s="20">
        <v>26985</v>
      </c>
      <c r="E84" s="21">
        <f t="shared" si="6"/>
        <v>100</v>
      </c>
    </row>
    <row r="85" spans="1:5" ht="18.75" customHeight="1" hidden="1">
      <c r="A85" s="11" t="s">
        <v>190</v>
      </c>
      <c r="B85" s="11" t="s">
        <v>189</v>
      </c>
      <c r="C85" s="20">
        <v>11500</v>
      </c>
      <c r="D85" s="20">
        <v>11500</v>
      </c>
      <c r="E85" s="21">
        <f>D85/C85*100</f>
        <v>100</v>
      </c>
    </row>
    <row r="86" spans="1:5" ht="27" customHeight="1">
      <c r="A86" s="11" t="s">
        <v>31</v>
      </c>
      <c r="B86" s="11" t="s">
        <v>147</v>
      </c>
      <c r="C86" s="20">
        <f>C87+C88+C89+C90</f>
        <v>150648.7</v>
      </c>
      <c r="D86" s="20">
        <f>D87+D88+D89+D90</f>
        <v>145572.8</v>
      </c>
      <c r="E86" s="21">
        <f t="shared" si="6"/>
        <v>96.63063803404873</v>
      </c>
    </row>
    <row r="87" spans="1:5" ht="63" customHeight="1" hidden="1">
      <c r="A87" s="11" t="s">
        <v>164</v>
      </c>
      <c r="B87" s="11" t="s">
        <v>148</v>
      </c>
      <c r="C87" s="20">
        <v>61719.2</v>
      </c>
      <c r="D87" s="20">
        <v>57005.1</v>
      </c>
      <c r="E87" s="21">
        <f>D87/C87*100</f>
        <v>92.36202024653592</v>
      </c>
    </row>
    <row r="88" spans="1:5" ht="36.75" customHeight="1" hidden="1">
      <c r="A88" s="11" t="s">
        <v>166</v>
      </c>
      <c r="B88" s="11" t="s">
        <v>165</v>
      </c>
      <c r="C88" s="20">
        <v>747.4</v>
      </c>
      <c r="D88" s="20">
        <v>747.4</v>
      </c>
      <c r="E88" s="21">
        <f>D88/C88*100</f>
        <v>100</v>
      </c>
    </row>
    <row r="89" spans="1:5" ht="51" customHeight="1" hidden="1">
      <c r="A89" s="11" t="s">
        <v>168</v>
      </c>
      <c r="B89" s="11" t="s">
        <v>167</v>
      </c>
      <c r="C89" s="20">
        <v>16231.5</v>
      </c>
      <c r="D89" s="20">
        <v>16231.5</v>
      </c>
      <c r="E89" s="21">
        <f>D89/C89*100</f>
        <v>100</v>
      </c>
    </row>
    <row r="90" spans="1:5" ht="7.5" customHeight="1" hidden="1">
      <c r="A90" s="11" t="s">
        <v>169</v>
      </c>
      <c r="B90" s="11" t="s">
        <v>149</v>
      </c>
      <c r="C90" s="20">
        <v>71950.6</v>
      </c>
      <c r="D90" s="20">
        <v>71588.8</v>
      </c>
      <c r="E90" s="21">
        <f>D90/C90*100</f>
        <v>99.49715499245315</v>
      </c>
    </row>
    <row r="91" spans="1:5" ht="12.75">
      <c r="A91" s="11" t="s">
        <v>171</v>
      </c>
      <c r="B91" s="11" t="s">
        <v>170</v>
      </c>
      <c r="C91" s="20">
        <f>C92+C93+C96+C95+C94</f>
        <v>367045.1</v>
      </c>
      <c r="D91" s="20">
        <f>D92+D93+D96+D95+D94</f>
        <v>366217.89999999997</v>
      </c>
      <c r="E91" s="21">
        <f t="shared" si="6"/>
        <v>99.7746325996451</v>
      </c>
    </row>
    <row r="92" spans="1:5" ht="25.5" customHeight="1" hidden="1">
      <c r="A92" s="11" t="s">
        <v>172</v>
      </c>
      <c r="B92" s="11" t="s">
        <v>151</v>
      </c>
      <c r="C92" s="20">
        <v>2807.5</v>
      </c>
      <c r="D92" s="20">
        <v>2807.5</v>
      </c>
      <c r="E92" s="21">
        <f t="shared" si="6"/>
        <v>100</v>
      </c>
    </row>
    <row r="93" spans="1:5" ht="60.75" customHeight="1" hidden="1">
      <c r="A93" s="11" t="s">
        <v>173</v>
      </c>
      <c r="B93" s="11" t="s">
        <v>150</v>
      </c>
      <c r="C93" s="20">
        <v>12635.5</v>
      </c>
      <c r="D93" s="20">
        <v>12635.5</v>
      </c>
      <c r="E93" s="21">
        <f>D93/C93*100</f>
        <v>100</v>
      </c>
    </row>
    <row r="94" spans="1:5" ht="49.5" customHeight="1" hidden="1">
      <c r="A94" s="12" t="s">
        <v>105</v>
      </c>
      <c r="B94" s="11" t="s">
        <v>152</v>
      </c>
      <c r="C94" s="20">
        <v>5872.6</v>
      </c>
      <c r="D94" s="20">
        <v>5177.6</v>
      </c>
      <c r="E94" s="21">
        <f t="shared" si="6"/>
        <v>88.16537819705071</v>
      </c>
    </row>
    <row r="95" spans="1:5" ht="49.5" customHeight="1" hidden="1">
      <c r="A95" s="11" t="s">
        <v>175</v>
      </c>
      <c r="B95" s="11" t="s">
        <v>174</v>
      </c>
      <c r="C95" s="20">
        <v>28.6</v>
      </c>
      <c r="D95" s="20">
        <v>28.6</v>
      </c>
      <c r="E95" s="21">
        <f t="shared" si="6"/>
        <v>100</v>
      </c>
    </row>
    <row r="96" spans="1:5" ht="16.5" customHeight="1" hidden="1">
      <c r="A96" s="11" t="s">
        <v>93</v>
      </c>
      <c r="B96" s="11" t="s">
        <v>153</v>
      </c>
      <c r="C96" s="20">
        <v>345700.9</v>
      </c>
      <c r="D96" s="20">
        <v>345568.7</v>
      </c>
      <c r="E96" s="21">
        <f t="shared" si="6"/>
        <v>99.96175884991911</v>
      </c>
    </row>
    <row r="97" spans="1:5" ht="16.5" customHeight="1">
      <c r="A97" s="11" t="s">
        <v>32</v>
      </c>
      <c r="B97" s="11" t="s">
        <v>154</v>
      </c>
      <c r="C97" s="20">
        <f>C98</f>
        <v>769</v>
      </c>
      <c r="D97" s="20">
        <f>D98</f>
        <v>768.4</v>
      </c>
      <c r="E97" s="21">
        <f t="shared" si="6"/>
        <v>99.92197659297788</v>
      </c>
    </row>
    <row r="98" spans="1:5" ht="24" customHeight="1" hidden="1">
      <c r="A98" s="11" t="s">
        <v>35</v>
      </c>
      <c r="B98" s="11" t="s">
        <v>155</v>
      </c>
      <c r="C98" s="20">
        <v>769</v>
      </c>
      <c r="D98" s="20">
        <v>768.4</v>
      </c>
      <c r="E98" s="21">
        <f t="shared" si="6"/>
        <v>99.92197659297788</v>
      </c>
    </row>
    <row r="99" spans="1:5" ht="24" customHeight="1">
      <c r="A99" s="11" t="s">
        <v>157</v>
      </c>
      <c r="B99" s="11" t="s">
        <v>156</v>
      </c>
      <c r="C99" s="20">
        <f>C100</f>
        <v>165.5</v>
      </c>
      <c r="D99" s="20">
        <f>D100</f>
        <v>165.1</v>
      </c>
      <c r="E99" s="21">
        <f t="shared" si="6"/>
        <v>99.75830815709969</v>
      </c>
    </row>
    <row r="100" spans="1:5" ht="24" customHeight="1" hidden="1">
      <c r="A100" s="11" t="s">
        <v>158</v>
      </c>
      <c r="B100" s="11" t="s">
        <v>159</v>
      </c>
      <c r="C100" s="20">
        <v>165.5</v>
      </c>
      <c r="D100" s="20">
        <v>165.1</v>
      </c>
      <c r="E100" s="21">
        <f t="shared" si="6"/>
        <v>99.75830815709969</v>
      </c>
    </row>
    <row r="101" spans="1:5" ht="18.75" customHeight="1">
      <c r="A101" s="11" t="s">
        <v>96</v>
      </c>
      <c r="B101" s="11" t="s">
        <v>94</v>
      </c>
      <c r="C101" s="20">
        <f>C102</f>
        <v>2346.1</v>
      </c>
      <c r="D101" s="20">
        <f>D102</f>
        <v>2312.1</v>
      </c>
      <c r="E101" s="21">
        <f t="shared" si="6"/>
        <v>98.55078641149142</v>
      </c>
    </row>
    <row r="102" spans="1:5" ht="18" customHeight="1" hidden="1">
      <c r="A102" s="11" t="s">
        <v>97</v>
      </c>
      <c r="B102" s="11" t="s">
        <v>95</v>
      </c>
      <c r="C102" s="20">
        <v>2346.1</v>
      </c>
      <c r="D102" s="20">
        <v>2312.1</v>
      </c>
      <c r="E102" s="21">
        <f t="shared" si="6"/>
        <v>98.55078641149142</v>
      </c>
    </row>
    <row r="103" spans="1:5" ht="53.25" customHeight="1">
      <c r="A103" s="11" t="s">
        <v>42</v>
      </c>
      <c r="B103" s="11" t="s">
        <v>80</v>
      </c>
      <c r="C103" s="20"/>
      <c r="D103" s="20">
        <f>D104</f>
        <v>-1143.6</v>
      </c>
      <c r="E103" s="21"/>
    </row>
    <row r="104" spans="1:5" ht="36.75" customHeight="1" hidden="1">
      <c r="A104" s="10" t="s">
        <v>161</v>
      </c>
      <c r="B104" s="8" t="s">
        <v>160</v>
      </c>
      <c r="C104" s="9"/>
      <c r="D104" s="9">
        <v>-1143.6</v>
      </c>
      <c r="E104" s="9"/>
    </row>
    <row r="106" ht="12.75">
      <c r="B106" s="14" t="s">
        <v>285</v>
      </c>
    </row>
    <row r="108" spans="1:5" ht="36">
      <c r="A108" s="3" t="s">
        <v>280</v>
      </c>
      <c r="B108" s="3" t="s">
        <v>286</v>
      </c>
      <c r="C108" s="3" t="s">
        <v>282</v>
      </c>
      <c r="D108" s="3" t="s">
        <v>283</v>
      </c>
      <c r="E108" s="3" t="s">
        <v>318</v>
      </c>
    </row>
    <row r="109" spans="1:5" ht="15.75" customHeight="1">
      <c r="A109" s="3">
        <v>1</v>
      </c>
      <c r="B109" s="3">
        <v>2</v>
      </c>
      <c r="C109" s="3">
        <v>3</v>
      </c>
      <c r="D109" s="15">
        <v>4</v>
      </c>
      <c r="E109" s="16">
        <v>5</v>
      </c>
    </row>
    <row r="110" spans="1:5" ht="12.75">
      <c r="A110" s="26" t="s">
        <v>287</v>
      </c>
      <c r="B110" s="27"/>
      <c r="C110" s="28">
        <f>C111+C120+C123+C129+C134+C141+C144+C148+C152+C154</f>
        <v>971597.7999999999</v>
      </c>
      <c r="D110" s="28">
        <f>D111+D120+D123+D129+D134+D141+D144+D148+D152+D154</f>
        <v>926654.4</v>
      </c>
      <c r="E110" s="28">
        <f>D110/C110*100</f>
        <v>95.37427935715787</v>
      </c>
    </row>
    <row r="111" spans="1:5" ht="12.75">
      <c r="A111" s="29" t="s">
        <v>192</v>
      </c>
      <c r="B111" s="30" t="s">
        <v>191</v>
      </c>
      <c r="C111" s="31">
        <f>C112+C113+C114+C116+C118+C119+C115+C117</f>
        <v>71397.90000000001</v>
      </c>
      <c r="D111" s="31">
        <f>D112+D113+D114+D116+D118+D119+D115+D117</f>
        <v>69454.79999999999</v>
      </c>
      <c r="E111" s="28">
        <f aca="true" t="shared" si="7" ref="E111:E155">D111/C111*100</f>
        <v>97.27849138420035</v>
      </c>
    </row>
    <row r="112" spans="1:5" ht="34.5" customHeight="1">
      <c r="A112" s="32" t="s">
        <v>194</v>
      </c>
      <c r="B112" s="33" t="s">
        <v>193</v>
      </c>
      <c r="C112" s="34">
        <v>2306.1</v>
      </c>
      <c r="D112" s="34">
        <v>2246.6</v>
      </c>
      <c r="E112" s="35">
        <f t="shared" si="7"/>
        <v>97.41988638827458</v>
      </c>
    </row>
    <row r="113" spans="1:5" ht="36">
      <c r="A113" s="32" t="s">
        <v>196</v>
      </c>
      <c r="B113" s="33" t="s">
        <v>195</v>
      </c>
      <c r="C113" s="34">
        <v>525.9</v>
      </c>
      <c r="D113" s="34">
        <v>514.5</v>
      </c>
      <c r="E113" s="35">
        <f t="shared" si="7"/>
        <v>97.83228750713063</v>
      </c>
    </row>
    <row r="114" spans="1:5" ht="36">
      <c r="A114" s="32" t="s">
        <v>198</v>
      </c>
      <c r="B114" s="33" t="s">
        <v>197</v>
      </c>
      <c r="C114" s="34">
        <v>35031.3</v>
      </c>
      <c r="D114" s="34">
        <v>34555.9</v>
      </c>
      <c r="E114" s="35">
        <f t="shared" si="7"/>
        <v>98.64292789591022</v>
      </c>
    </row>
    <row r="115" spans="1:5" ht="12.75">
      <c r="A115" s="36" t="s">
        <v>200</v>
      </c>
      <c r="B115" s="37" t="s">
        <v>199</v>
      </c>
      <c r="C115" s="38">
        <v>28.6</v>
      </c>
      <c r="D115" s="38">
        <v>0</v>
      </c>
      <c r="E115" s="35">
        <f t="shared" si="7"/>
        <v>0</v>
      </c>
    </row>
    <row r="116" spans="1:5" ht="24">
      <c r="A116" s="32" t="s">
        <v>202</v>
      </c>
      <c r="B116" s="33" t="s">
        <v>201</v>
      </c>
      <c r="C116" s="34">
        <v>8262.5</v>
      </c>
      <c r="D116" s="34">
        <v>8207.7</v>
      </c>
      <c r="E116" s="35">
        <f t="shared" si="7"/>
        <v>99.33676248108927</v>
      </c>
    </row>
    <row r="117" spans="1:5" ht="12.75">
      <c r="A117" s="39" t="s">
        <v>204</v>
      </c>
      <c r="B117" s="37" t="s">
        <v>203</v>
      </c>
      <c r="C117" s="40">
        <v>4014.5</v>
      </c>
      <c r="D117" s="34">
        <v>4014.5</v>
      </c>
      <c r="E117" s="35">
        <f t="shared" si="7"/>
        <v>100</v>
      </c>
    </row>
    <row r="118" spans="1:5" ht="12.75">
      <c r="A118" s="32" t="s">
        <v>206</v>
      </c>
      <c r="B118" s="33" t="s">
        <v>205</v>
      </c>
      <c r="C118" s="34">
        <v>200</v>
      </c>
      <c r="D118" s="34">
        <v>0</v>
      </c>
      <c r="E118" s="35">
        <f t="shared" si="7"/>
        <v>0</v>
      </c>
    </row>
    <row r="119" spans="1:5" ht="12.75">
      <c r="A119" s="32" t="s">
        <v>208</v>
      </c>
      <c r="B119" s="33" t="s">
        <v>207</v>
      </c>
      <c r="C119" s="34">
        <v>21029</v>
      </c>
      <c r="D119" s="34">
        <v>19915.6</v>
      </c>
      <c r="E119" s="35">
        <f t="shared" si="7"/>
        <v>94.70540681915449</v>
      </c>
    </row>
    <row r="120" spans="1:5" ht="22.5">
      <c r="A120" s="29" t="s">
        <v>210</v>
      </c>
      <c r="B120" s="30" t="s">
        <v>209</v>
      </c>
      <c r="C120" s="31">
        <f>C121+C122</f>
        <v>8202.2</v>
      </c>
      <c r="D120" s="31">
        <f>D121+D122</f>
        <v>7985.8</v>
      </c>
      <c r="E120" s="28">
        <f t="shared" si="7"/>
        <v>97.36168345078148</v>
      </c>
    </row>
    <row r="121" spans="1:5" ht="12.75">
      <c r="A121" s="32" t="s">
        <v>212</v>
      </c>
      <c r="B121" s="33" t="s">
        <v>211</v>
      </c>
      <c r="C121" s="41">
        <v>2807.5</v>
      </c>
      <c r="D121" s="41">
        <v>2807.5</v>
      </c>
      <c r="E121" s="35">
        <f t="shared" si="7"/>
        <v>100</v>
      </c>
    </row>
    <row r="122" spans="1:5" ht="24">
      <c r="A122" s="32" t="s">
        <v>214</v>
      </c>
      <c r="B122" s="33" t="s">
        <v>213</v>
      </c>
      <c r="C122" s="34">
        <v>5394.7</v>
      </c>
      <c r="D122" s="34">
        <v>5178.3</v>
      </c>
      <c r="E122" s="35">
        <f t="shared" si="7"/>
        <v>95.98865553228168</v>
      </c>
    </row>
    <row r="123" spans="1:5" ht="12.75">
      <c r="A123" s="29" t="s">
        <v>216</v>
      </c>
      <c r="B123" s="30" t="s">
        <v>215</v>
      </c>
      <c r="C123" s="31">
        <f>C125+C127+C124+C128+C126</f>
        <v>114631</v>
      </c>
      <c r="D123" s="31">
        <f>D125+D127+D124+D128+D126</f>
        <v>108809.00000000001</v>
      </c>
      <c r="E123" s="28">
        <f t="shared" si="7"/>
        <v>94.92109464281042</v>
      </c>
    </row>
    <row r="124" spans="1:5" ht="12.75">
      <c r="A124" s="32" t="s">
        <v>218</v>
      </c>
      <c r="B124" s="42" t="s">
        <v>217</v>
      </c>
      <c r="C124" s="34">
        <v>52.6</v>
      </c>
      <c r="D124" s="34">
        <v>52.3</v>
      </c>
      <c r="E124" s="35">
        <f t="shared" si="7"/>
        <v>99.4296577946768</v>
      </c>
    </row>
    <row r="125" spans="1:5" ht="12.75">
      <c r="A125" s="32" t="s">
        <v>220</v>
      </c>
      <c r="B125" s="42" t="s">
        <v>219</v>
      </c>
      <c r="C125" s="34">
        <v>476.2</v>
      </c>
      <c r="D125" s="34">
        <v>475.8</v>
      </c>
      <c r="E125" s="35">
        <f t="shared" si="7"/>
        <v>99.9160016799664</v>
      </c>
    </row>
    <row r="126" spans="1:5" ht="12.75">
      <c r="A126" s="32" t="s">
        <v>222</v>
      </c>
      <c r="B126" s="42" t="s">
        <v>221</v>
      </c>
      <c r="C126" s="34">
        <v>20</v>
      </c>
      <c r="D126" s="34">
        <v>20</v>
      </c>
      <c r="E126" s="35">
        <f t="shared" si="7"/>
        <v>100</v>
      </c>
    </row>
    <row r="127" spans="1:5" ht="12.75">
      <c r="A127" s="32" t="s">
        <v>224</v>
      </c>
      <c r="B127" s="33" t="s">
        <v>223</v>
      </c>
      <c r="C127" s="34">
        <v>113842.2</v>
      </c>
      <c r="D127" s="34">
        <v>108034.6</v>
      </c>
      <c r="E127" s="35">
        <f t="shared" si="7"/>
        <v>94.89855255783884</v>
      </c>
    </row>
    <row r="128" spans="1:5" ht="12.75">
      <c r="A128" s="43" t="s">
        <v>226</v>
      </c>
      <c r="B128" s="42" t="s">
        <v>225</v>
      </c>
      <c r="C128" s="34">
        <v>240</v>
      </c>
      <c r="D128" s="34">
        <v>226.3</v>
      </c>
      <c r="E128" s="35">
        <f t="shared" si="7"/>
        <v>94.29166666666667</v>
      </c>
    </row>
    <row r="129" spans="1:5" ht="12.75">
      <c r="A129" s="29" t="s">
        <v>228</v>
      </c>
      <c r="B129" s="30" t="s">
        <v>227</v>
      </c>
      <c r="C129" s="31">
        <f>C130+C131+C132+C133</f>
        <v>71387.20000000001</v>
      </c>
      <c r="D129" s="31">
        <f>D130+D131+D132+D133</f>
        <v>65413.100000000006</v>
      </c>
      <c r="E129" s="28">
        <f t="shared" si="7"/>
        <v>91.63141291435998</v>
      </c>
    </row>
    <row r="130" spans="1:5" ht="12.75">
      <c r="A130" s="32" t="s">
        <v>230</v>
      </c>
      <c r="B130" s="33" t="s">
        <v>229</v>
      </c>
      <c r="C130" s="34">
        <v>11972</v>
      </c>
      <c r="D130" s="34">
        <v>10872.8</v>
      </c>
      <c r="E130" s="35">
        <f t="shared" si="7"/>
        <v>90.81857667891747</v>
      </c>
    </row>
    <row r="131" spans="1:5" ht="12.75">
      <c r="A131" s="32" t="s">
        <v>232</v>
      </c>
      <c r="B131" s="33" t="s">
        <v>231</v>
      </c>
      <c r="C131" s="34">
        <v>1470.4</v>
      </c>
      <c r="D131" s="34">
        <v>1357</v>
      </c>
      <c r="E131" s="35">
        <f t="shared" si="7"/>
        <v>92.28781284004351</v>
      </c>
    </row>
    <row r="132" spans="1:5" ht="12.75">
      <c r="A132" s="32" t="s">
        <v>234</v>
      </c>
      <c r="B132" s="42" t="s">
        <v>233</v>
      </c>
      <c r="C132" s="34">
        <v>43204.8</v>
      </c>
      <c r="D132" s="34">
        <v>40006.8</v>
      </c>
      <c r="E132" s="35">
        <f t="shared" si="7"/>
        <v>92.59804466170426</v>
      </c>
    </row>
    <row r="133" spans="1:5" ht="12.75">
      <c r="A133" s="32" t="s">
        <v>236</v>
      </c>
      <c r="B133" s="42" t="s">
        <v>235</v>
      </c>
      <c r="C133" s="34">
        <v>14740</v>
      </c>
      <c r="D133" s="34">
        <v>13176.5</v>
      </c>
      <c r="E133" s="35">
        <f t="shared" si="7"/>
        <v>89.39280868385346</v>
      </c>
    </row>
    <row r="134" spans="1:5" ht="12.75">
      <c r="A134" s="29" t="s">
        <v>238</v>
      </c>
      <c r="B134" s="30" t="s">
        <v>237</v>
      </c>
      <c r="C134" s="28">
        <f>C135+C136+C138+C139+C140+C137</f>
        <v>622547.1</v>
      </c>
      <c r="D134" s="31">
        <f>D135+D136+D138+D139+D140+D137</f>
        <v>594020.6</v>
      </c>
      <c r="E134" s="28">
        <f t="shared" si="7"/>
        <v>95.41777642205706</v>
      </c>
    </row>
    <row r="135" spans="1:5" ht="12.75">
      <c r="A135" s="32" t="s">
        <v>240</v>
      </c>
      <c r="B135" s="33" t="s">
        <v>239</v>
      </c>
      <c r="C135" s="35">
        <v>216294.3</v>
      </c>
      <c r="D135" s="34">
        <v>204458.8</v>
      </c>
      <c r="E135" s="35">
        <f t="shared" si="7"/>
        <v>94.52805737368021</v>
      </c>
    </row>
    <row r="136" spans="1:5" ht="12.75">
      <c r="A136" s="32" t="s">
        <v>242</v>
      </c>
      <c r="B136" s="33" t="s">
        <v>241</v>
      </c>
      <c r="C136" s="35">
        <v>303620.7</v>
      </c>
      <c r="D136" s="34">
        <v>291368.5</v>
      </c>
      <c r="E136" s="35">
        <f t="shared" si="7"/>
        <v>95.96463613976253</v>
      </c>
    </row>
    <row r="137" spans="1:5" ht="12.75">
      <c r="A137" s="32" t="s">
        <v>244</v>
      </c>
      <c r="B137" s="33" t="s">
        <v>243</v>
      </c>
      <c r="C137" s="35">
        <v>67515.1</v>
      </c>
      <c r="D137" s="35">
        <v>65774.8</v>
      </c>
      <c r="E137" s="35">
        <f t="shared" si="7"/>
        <v>97.42235440664385</v>
      </c>
    </row>
    <row r="138" spans="1:5" ht="24">
      <c r="A138" s="32" t="s">
        <v>246</v>
      </c>
      <c r="B138" s="33" t="s">
        <v>245</v>
      </c>
      <c r="C138" s="35">
        <v>100</v>
      </c>
      <c r="D138" s="35">
        <v>53.8</v>
      </c>
      <c r="E138" s="35">
        <f t="shared" si="7"/>
        <v>53.79999999999999</v>
      </c>
    </row>
    <row r="139" spans="1:5" ht="12.75">
      <c r="A139" s="32" t="s">
        <v>248</v>
      </c>
      <c r="B139" s="33" t="s">
        <v>247</v>
      </c>
      <c r="C139" s="35">
        <v>16142.5</v>
      </c>
      <c r="D139" s="35">
        <v>14195.3</v>
      </c>
      <c r="E139" s="35">
        <f t="shared" si="7"/>
        <v>87.93743224407619</v>
      </c>
    </row>
    <row r="140" spans="1:5" ht="12.75">
      <c r="A140" s="32" t="s">
        <v>250</v>
      </c>
      <c r="B140" s="33" t="s">
        <v>249</v>
      </c>
      <c r="C140" s="35">
        <v>18874.5</v>
      </c>
      <c r="D140" s="35">
        <v>18169.4</v>
      </c>
      <c r="E140" s="35">
        <f t="shared" si="7"/>
        <v>96.26427190124242</v>
      </c>
    </row>
    <row r="141" spans="1:5" ht="12.75">
      <c r="A141" s="29" t="s">
        <v>252</v>
      </c>
      <c r="B141" s="30" t="s">
        <v>251</v>
      </c>
      <c r="C141" s="28">
        <f>C142+C143</f>
        <v>7016.200000000001</v>
      </c>
      <c r="D141" s="31">
        <f>D142+D143</f>
        <v>6553.599999999999</v>
      </c>
      <c r="E141" s="28">
        <f t="shared" si="7"/>
        <v>93.40668738063337</v>
      </c>
    </row>
    <row r="142" spans="1:5" ht="12.75">
      <c r="A142" s="32" t="s">
        <v>254</v>
      </c>
      <c r="B142" s="33" t="s">
        <v>253</v>
      </c>
      <c r="C142" s="35">
        <v>4849.6</v>
      </c>
      <c r="D142" s="34">
        <v>4604.4</v>
      </c>
      <c r="E142" s="35">
        <f t="shared" si="7"/>
        <v>94.94391290003298</v>
      </c>
    </row>
    <row r="143" spans="1:5" ht="12.75">
      <c r="A143" s="32" t="s">
        <v>256</v>
      </c>
      <c r="B143" s="33" t="s">
        <v>255</v>
      </c>
      <c r="C143" s="35">
        <v>2166.6</v>
      </c>
      <c r="D143" s="35">
        <v>1949.2</v>
      </c>
      <c r="E143" s="35">
        <f t="shared" si="7"/>
        <v>89.96584510292624</v>
      </c>
    </row>
    <row r="144" spans="1:5" ht="12.75">
      <c r="A144" s="29" t="s">
        <v>258</v>
      </c>
      <c r="B144" s="30" t="s">
        <v>257</v>
      </c>
      <c r="C144" s="31">
        <f>C146+C147+C145</f>
        <v>22600</v>
      </c>
      <c r="D144" s="31">
        <f>D146+D147+D145</f>
        <v>21654.9</v>
      </c>
      <c r="E144" s="28">
        <f t="shared" si="7"/>
        <v>95.81814159292036</v>
      </c>
    </row>
    <row r="145" spans="1:5" ht="12.75">
      <c r="A145" s="32" t="s">
        <v>259</v>
      </c>
      <c r="B145" s="33">
        <v>1001</v>
      </c>
      <c r="C145" s="35">
        <v>827.6</v>
      </c>
      <c r="D145" s="35">
        <v>827</v>
      </c>
      <c r="E145" s="35">
        <f t="shared" si="7"/>
        <v>99.9275012083132</v>
      </c>
    </row>
    <row r="146" spans="1:5" ht="12.75">
      <c r="A146" s="32" t="s">
        <v>261</v>
      </c>
      <c r="B146" s="33" t="s">
        <v>260</v>
      </c>
      <c r="C146" s="35">
        <v>1306.7</v>
      </c>
      <c r="D146" s="35">
        <v>1189.4</v>
      </c>
      <c r="E146" s="35">
        <f t="shared" si="7"/>
        <v>91.0231881839749</v>
      </c>
    </row>
    <row r="147" spans="1:5" ht="12.75">
      <c r="A147" s="32" t="s">
        <v>263</v>
      </c>
      <c r="B147" s="33" t="s">
        <v>262</v>
      </c>
      <c r="C147" s="35">
        <v>20465.7</v>
      </c>
      <c r="D147" s="34">
        <v>19638.5</v>
      </c>
      <c r="E147" s="35">
        <f t="shared" si="7"/>
        <v>95.95811528557537</v>
      </c>
    </row>
    <row r="148" spans="1:5" ht="12.75">
      <c r="A148" s="29" t="s">
        <v>265</v>
      </c>
      <c r="B148" s="30" t="s">
        <v>264</v>
      </c>
      <c r="C148" s="28">
        <f>C149+C151+C150</f>
        <v>50097.6</v>
      </c>
      <c r="D148" s="28">
        <f>D149+D151+D150</f>
        <v>49080.5</v>
      </c>
      <c r="E148" s="28">
        <f t="shared" si="7"/>
        <v>97.96976302257993</v>
      </c>
    </row>
    <row r="149" spans="1:5" ht="12.75">
      <c r="A149" s="32" t="s">
        <v>267</v>
      </c>
      <c r="B149" s="33" t="s">
        <v>266</v>
      </c>
      <c r="C149" s="35">
        <v>24405</v>
      </c>
      <c r="D149" s="34">
        <v>23448.3</v>
      </c>
      <c r="E149" s="28">
        <f t="shared" si="7"/>
        <v>96.079901659496</v>
      </c>
    </row>
    <row r="150" spans="1:5" ht="12.75">
      <c r="A150" s="44" t="s">
        <v>268</v>
      </c>
      <c r="B150" s="33">
        <v>1103</v>
      </c>
      <c r="C150" s="45">
        <v>24853.5</v>
      </c>
      <c r="D150" s="45">
        <v>24853.3</v>
      </c>
      <c r="E150" s="28">
        <f t="shared" si="7"/>
        <v>99.99919528436638</v>
      </c>
    </row>
    <row r="151" spans="1:5" ht="12.75">
      <c r="A151" s="32" t="s">
        <v>270</v>
      </c>
      <c r="B151" s="33" t="s">
        <v>269</v>
      </c>
      <c r="C151" s="35">
        <v>839.1</v>
      </c>
      <c r="D151" s="34">
        <v>778.9</v>
      </c>
      <c r="E151" s="28">
        <f t="shared" si="7"/>
        <v>92.82564652603979</v>
      </c>
    </row>
    <row r="152" spans="1:5" ht="12.75">
      <c r="A152" s="29" t="s">
        <v>272</v>
      </c>
      <c r="B152" s="30" t="s">
        <v>271</v>
      </c>
      <c r="C152" s="28">
        <f>C153</f>
        <v>3668.6</v>
      </c>
      <c r="D152" s="28">
        <f>D153</f>
        <v>3668.5</v>
      </c>
      <c r="E152" s="28">
        <f t="shared" si="7"/>
        <v>99.99727416453143</v>
      </c>
    </row>
    <row r="153" spans="1:5" ht="12.75">
      <c r="A153" s="32" t="s">
        <v>274</v>
      </c>
      <c r="B153" s="33" t="s">
        <v>273</v>
      </c>
      <c r="C153" s="35">
        <v>3668.6</v>
      </c>
      <c r="D153" s="35">
        <v>3668.5</v>
      </c>
      <c r="E153" s="35">
        <f t="shared" si="7"/>
        <v>99.99727416453143</v>
      </c>
    </row>
    <row r="154" spans="1:5" ht="22.5">
      <c r="A154" s="29" t="s">
        <v>276</v>
      </c>
      <c r="B154" s="30" t="s">
        <v>275</v>
      </c>
      <c r="C154" s="28">
        <f>C155</f>
        <v>50</v>
      </c>
      <c r="D154" s="28">
        <f>D155</f>
        <v>13.6</v>
      </c>
      <c r="E154" s="28">
        <f t="shared" si="7"/>
        <v>27.200000000000003</v>
      </c>
    </row>
    <row r="155" spans="1:5" ht="24">
      <c r="A155" s="32" t="s">
        <v>278</v>
      </c>
      <c r="B155" s="33" t="s">
        <v>277</v>
      </c>
      <c r="C155" s="35">
        <v>50</v>
      </c>
      <c r="D155" s="35">
        <v>13.6</v>
      </c>
      <c r="E155" s="35">
        <f t="shared" si="7"/>
        <v>27.200000000000003</v>
      </c>
    </row>
    <row r="157" spans="1:6" ht="12.75">
      <c r="A157" s="56" t="s">
        <v>288</v>
      </c>
      <c r="B157" s="56"/>
      <c r="C157" s="56"/>
      <c r="D157" s="56"/>
      <c r="E157" s="56"/>
      <c r="F157" s="56"/>
    </row>
    <row r="159" spans="1:5" ht="36">
      <c r="A159" s="3" t="s">
        <v>280</v>
      </c>
      <c r="B159" s="3" t="s">
        <v>314</v>
      </c>
      <c r="C159" s="3" t="s">
        <v>315</v>
      </c>
      <c r="D159" s="3" t="s">
        <v>283</v>
      </c>
      <c r="E159" s="3" t="s">
        <v>326</v>
      </c>
    </row>
    <row r="160" spans="1:5" ht="33.75" hidden="1">
      <c r="A160" s="47" t="s">
        <v>289</v>
      </c>
      <c r="B160" s="50" t="s">
        <v>290</v>
      </c>
      <c r="C160" s="51">
        <f>C161+C163</f>
        <v>14000</v>
      </c>
      <c r="D160" s="51">
        <f>D161+D163</f>
        <v>0</v>
      </c>
      <c r="E160" s="51">
        <f>D160/C160*100</f>
        <v>0</v>
      </c>
    </row>
    <row r="161" spans="1:5" ht="48" hidden="1">
      <c r="A161" s="47" t="s">
        <v>291</v>
      </c>
      <c r="B161" s="48" t="s">
        <v>292</v>
      </c>
      <c r="C161" s="52">
        <f>C162</f>
        <v>14000</v>
      </c>
      <c r="D161" s="52">
        <f>D162</f>
        <v>0</v>
      </c>
      <c r="E161" s="52">
        <f>D161/C161*100</f>
        <v>0</v>
      </c>
    </row>
    <row r="162" spans="1:5" ht="60" hidden="1">
      <c r="A162" s="47" t="s">
        <v>293</v>
      </c>
      <c r="B162" s="48" t="s">
        <v>294</v>
      </c>
      <c r="C162" s="52">
        <v>14000</v>
      </c>
      <c r="D162" s="52">
        <v>0</v>
      </c>
      <c r="E162" s="52">
        <f>D162/C162*100</f>
        <v>0</v>
      </c>
    </row>
    <row r="163" spans="1:5" ht="60" hidden="1">
      <c r="A163" s="47" t="s">
        <v>295</v>
      </c>
      <c r="B163" s="48" t="s">
        <v>296</v>
      </c>
      <c r="C163" s="52">
        <f>C164</f>
        <v>0</v>
      </c>
      <c r="D163" s="52">
        <f>D164</f>
        <v>0</v>
      </c>
      <c r="E163" s="52">
        <v>0</v>
      </c>
    </row>
    <row r="164" spans="1:5" ht="60" hidden="1">
      <c r="A164" s="47" t="s">
        <v>297</v>
      </c>
      <c r="B164" s="48" t="s">
        <v>298</v>
      </c>
      <c r="C164" s="52">
        <v>0</v>
      </c>
      <c r="D164" s="52">
        <v>0</v>
      </c>
      <c r="E164" s="52">
        <v>0</v>
      </c>
    </row>
    <row r="165" spans="1:5" ht="22.5" hidden="1">
      <c r="A165" s="47" t="s">
        <v>299</v>
      </c>
      <c r="B165" s="53" t="s">
        <v>300</v>
      </c>
      <c r="C165" s="51">
        <f>C169+C166</f>
        <v>2759.20000000007</v>
      </c>
      <c r="D165" s="51">
        <f>D169+D166</f>
        <v>-7855.400000000023</v>
      </c>
      <c r="E165" s="51">
        <f aca="true" t="shared" si="8" ref="E165:E171">D165/C165*100</f>
        <v>-284.6984633226959</v>
      </c>
    </row>
    <row r="166" spans="1:5" ht="24" hidden="1">
      <c r="A166" s="15" t="s">
        <v>301</v>
      </c>
      <c r="B166" s="48" t="s">
        <v>302</v>
      </c>
      <c r="C166" s="52">
        <f>C167</f>
        <v>-968838.6</v>
      </c>
      <c r="D166" s="52">
        <f>D167</f>
        <v>-955867.3</v>
      </c>
      <c r="E166" s="52">
        <f t="shared" si="8"/>
        <v>98.66114954544545</v>
      </c>
    </row>
    <row r="167" spans="1:5" ht="24" hidden="1">
      <c r="A167" s="15" t="s">
        <v>303</v>
      </c>
      <c r="B167" s="49" t="s">
        <v>304</v>
      </c>
      <c r="C167" s="52">
        <f>C168</f>
        <v>-968838.6</v>
      </c>
      <c r="D167" s="52">
        <f>D168</f>
        <v>-955867.3</v>
      </c>
      <c r="E167" s="52">
        <f t="shared" si="8"/>
        <v>98.66114954544545</v>
      </c>
    </row>
    <row r="168" spans="1:5" ht="36" hidden="1">
      <c r="A168" s="15" t="s">
        <v>305</v>
      </c>
      <c r="B168" s="48" t="s">
        <v>306</v>
      </c>
      <c r="C168" s="52">
        <v>-968838.6</v>
      </c>
      <c r="D168" s="52">
        <v>-955867.3</v>
      </c>
      <c r="E168" s="52">
        <f t="shared" si="8"/>
        <v>98.66114954544545</v>
      </c>
    </row>
    <row r="169" spans="1:5" ht="24" hidden="1">
      <c r="A169" s="15" t="s">
        <v>307</v>
      </c>
      <c r="B169" s="48" t="s">
        <v>308</v>
      </c>
      <c r="C169" s="52">
        <f>C170</f>
        <v>971597.8</v>
      </c>
      <c r="D169" s="52">
        <f>D170</f>
        <v>948011.9</v>
      </c>
      <c r="E169" s="52">
        <f t="shared" si="8"/>
        <v>97.57246259717756</v>
      </c>
    </row>
    <row r="170" spans="1:5" ht="24" hidden="1">
      <c r="A170" s="15" t="s">
        <v>309</v>
      </c>
      <c r="B170" s="48" t="s">
        <v>310</v>
      </c>
      <c r="C170" s="52">
        <f>C171</f>
        <v>971597.8</v>
      </c>
      <c r="D170" s="52">
        <f>D171</f>
        <v>948011.9</v>
      </c>
      <c r="E170" s="52">
        <f t="shared" si="8"/>
        <v>97.57246259717756</v>
      </c>
    </row>
    <row r="171" spans="1:5" ht="36" hidden="1">
      <c r="A171" s="15" t="s">
        <v>311</v>
      </c>
      <c r="B171" s="48" t="s">
        <v>312</v>
      </c>
      <c r="C171" s="52">
        <v>971597.8</v>
      </c>
      <c r="D171" s="52">
        <v>948011.9</v>
      </c>
      <c r="E171" s="52">
        <f t="shared" si="8"/>
        <v>97.57246259717756</v>
      </c>
    </row>
    <row r="172" spans="1:5" ht="12.75">
      <c r="A172" s="54">
        <v>1</v>
      </c>
      <c r="B172" s="55">
        <v>2</v>
      </c>
      <c r="C172" s="54">
        <v>3</v>
      </c>
      <c r="D172" s="54">
        <v>4</v>
      </c>
      <c r="E172" s="54">
        <v>5</v>
      </c>
    </row>
    <row r="173" spans="1:5" ht="22.5">
      <c r="A173" s="46" t="s">
        <v>313</v>
      </c>
      <c r="B173" s="47" t="s">
        <v>324</v>
      </c>
      <c r="C173" s="19">
        <f>C175+C180</f>
        <v>16759.20000000007</v>
      </c>
      <c r="D173" s="19">
        <f>D175+D180</f>
        <v>-7855.400000000023</v>
      </c>
      <c r="E173" s="19" t="s">
        <v>320</v>
      </c>
    </row>
    <row r="174" spans="1:5" ht="12.75">
      <c r="A174" s="3" t="s">
        <v>323</v>
      </c>
      <c r="B174" s="15" t="s">
        <v>325</v>
      </c>
      <c r="C174" s="21">
        <v>16759.2</v>
      </c>
      <c r="D174" s="21">
        <v>-7855.4</v>
      </c>
      <c r="E174" s="21" t="s">
        <v>320</v>
      </c>
    </row>
    <row r="175" spans="1:5" ht="24">
      <c r="A175" s="48" t="s">
        <v>290</v>
      </c>
      <c r="B175" s="15" t="s">
        <v>289</v>
      </c>
      <c r="C175" s="21">
        <f>C176+C178</f>
        <v>14000</v>
      </c>
      <c r="D175" s="21">
        <f>D176+D178</f>
        <v>0</v>
      </c>
      <c r="E175" s="21">
        <f>D175/C175*100</f>
        <v>0</v>
      </c>
    </row>
    <row r="176" spans="1:5" ht="24">
      <c r="A176" s="48" t="s">
        <v>292</v>
      </c>
      <c r="B176" s="15" t="s">
        <v>291</v>
      </c>
      <c r="C176" s="21">
        <f>C177</f>
        <v>14000</v>
      </c>
      <c r="D176" s="21">
        <f>D177</f>
        <v>0</v>
      </c>
      <c r="E176" s="21">
        <f>D176/C176*100</f>
        <v>0</v>
      </c>
    </row>
    <row r="177" spans="1:5" ht="36" hidden="1">
      <c r="A177" s="48" t="s">
        <v>294</v>
      </c>
      <c r="B177" s="15" t="s">
        <v>293</v>
      </c>
      <c r="C177" s="21">
        <v>14000</v>
      </c>
      <c r="D177" s="21">
        <v>0</v>
      </c>
      <c r="E177" s="21">
        <f>D177/C177*100</f>
        <v>0</v>
      </c>
    </row>
    <row r="178" spans="1:5" ht="36" hidden="1">
      <c r="A178" s="48" t="s">
        <v>296</v>
      </c>
      <c r="B178" s="15" t="s">
        <v>295</v>
      </c>
      <c r="C178" s="21">
        <f>C179</f>
        <v>0</v>
      </c>
      <c r="D178" s="21">
        <f>D179</f>
        <v>0</v>
      </c>
      <c r="E178" s="21">
        <v>0</v>
      </c>
    </row>
    <row r="179" spans="1:5" ht="36" hidden="1">
      <c r="A179" s="48" t="s">
        <v>298</v>
      </c>
      <c r="B179" s="15" t="s">
        <v>297</v>
      </c>
      <c r="C179" s="21">
        <v>0</v>
      </c>
      <c r="D179" s="21">
        <v>0</v>
      </c>
      <c r="E179" s="21">
        <v>0</v>
      </c>
    </row>
    <row r="180" spans="1:5" ht="12.75">
      <c r="A180" s="49" t="s">
        <v>300</v>
      </c>
      <c r="B180" s="15" t="s">
        <v>299</v>
      </c>
      <c r="C180" s="21">
        <f>C185+C181</f>
        <v>2759.20000000007</v>
      </c>
      <c r="D180" s="21">
        <f>D185+D181</f>
        <v>-7855.400000000023</v>
      </c>
      <c r="E180" s="21" t="s">
        <v>327</v>
      </c>
    </row>
    <row r="181" spans="1:5" ht="12.75" hidden="1">
      <c r="A181" s="48" t="s">
        <v>302</v>
      </c>
      <c r="B181" s="15" t="s">
        <v>301</v>
      </c>
      <c r="C181" s="21">
        <f>C182</f>
        <v>-968838.6</v>
      </c>
      <c r="D181" s="21">
        <f>D182</f>
        <v>-955867.3</v>
      </c>
      <c r="E181" s="21">
        <f aca="true" t="shared" si="9" ref="E180:E188">D181/C181*100</f>
        <v>98.66114954544545</v>
      </c>
    </row>
    <row r="182" spans="1:5" ht="12.75" hidden="1">
      <c r="A182" s="49" t="s">
        <v>304</v>
      </c>
      <c r="B182" s="15" t="s">
        <v>303</v>
      </c>
      <c r="C182" s="21">
        <f>C184</f>
        <v>-968838.6</v>
      </c>
      <c r="D182" s="21">
        <f>D184</f>
        <v>-955867.3</v>
      </c>
      <c r="E182" s="21">
        <f t="shared" si="9"/>
        <v>98.66114954544545</v>
      </c>
    </row>
    <row r="183" spans="1:5" ht="12.75">
      <c r="A183" s="49" t="s">
        <v>321</v>
      </c>
      <c r="B183" s="15" t="s">
        <v>305</v>
      </c>
      <c r="C183" s="21">
        <v>-968838.6</v>
      </c>
      <c r="D183" s="21">
        <v>-955867.3</v>
      </c>
      <c r="E183" s="21">
        <f>D183/C183*100</f>
        <v>98.66114954544545</v>
      </c>
    </row>
    <row r="184" spans="1:5" ht="24">
      <c r="A184" s="48" t="s">
        <v>306</v>
      </c>
      <c r="B184" s="15" t="s">
        <v>305</v>
      </c>
      <c r="C184" s="21">
        <v>-968838.6</v>
      </c>
      <c r="D184" s="21">
        <v>-955867.3</v>
      </c>
      <c r="E184" s="21">
        <f t="shared" si="9"/>
        <v>98.66114954544545</v>
      </c>
    </row>
    <row r="185" spans="1:5" ht="12.75" hidden="1">
      <c r="A185" s="48" t="s">
        <v>308</v>
      </c>
      <c r="B185" s="15" t="s">
        <v>307</v>
      </c>
      <c r="C185" s="21">
        <f>C186</f>
        <v>971597.8</v>
      </c>
      <c r="D185" s="21">
        <f>D186</f>
        <v>948011.9</v>
      </c>
      <c r="E185" s="21">
        <f t="shared" si="9"/>
        <v>97.57246259717756</v>
      </c>
    </row>
    <row r="186" spans="1:5" ht="12.75" hidden="1">
      <c r="A186" s="48" t="s">
        <v>310</v>
      </c>
      <c r="B186" s="15" t="s">
        <v>309</v>
      </c>
      <c r="C186" s="21">
        <f>C188</f>
        <v>971597.8</v>
      </c>
      <c r="D186" s="21">
        <f>D188</f>
        <v>948011.9</v>
      </c>
      <c r="E186" s="21">
        <f t="shared" si="9"/>
        <v>97.57246259717756</v>
      </c>
    </row>
    <row r="187" spans="1:5" ht="12.75">
      <c r="A187" s="49" t="s">
        <v>322</v>
      </c>
      <c r="B187" s="15" t="s">
        <v>311</v>
      </c>
      <c r="C187" s="21">
        <v>971597.8</v>
      </c>
      <c r="D187" s="21">
        <v>948011.9</v>
      </c>
      <c r="E187" s="21">
        <f>D187/C187*100</f>
        <v>97.57246259717756</v>
      </c>
    </row>
    <row r="188" spans="1:5" ht="24">
      <c r="A188" s="48" t="s">
        <v>312</v>
      </c>
      <c r="B188" s="15" t="s">
        <v>311</v>
      </c>
      <c r="C188" s="21">
        <v>971597.8</v>
      </c>
      <c r="D188" s="21">
        <v>948011.9</v>
      </c>
      <c r="E188" s="21">
        <f t="shared" si="9"/>
        <v>97.57246259717756</v>
      </c>
    </row>
  </sheetData>
  <sheetProtection/>
  <mergeCells count="3">
    <mergeCell ref="A157:F157"/>
    <mergeCell ref="A2:C2"/>
    <mergeCell ref="A3:E3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2020-03-18T06:17:01Z</cp:lastPrinted>
  <dcterms:created xsi:type="dcterms:W3CDTF">1996-10-08T23:32:33Z</dcterms:created>
  <dcterms:modified xsi:type="dcterms:W3CDTF">2020-12-16T06:29:17Z</dcterms:modified>
  <cp:category/>
  <cp:version/>
  <cp:contentType/>
  <cp:contentStatus/>
</cp:coreProperties>
</file>